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0" windowWidth="13800" windowHeight="7260" tabRatio="834" activeTab="1"/>
  </bookViews>
  <sheets>
    <sheet name="느티나무세입" sheetId="1" r:id="rId1"/>
    <sheet name="느티나무세출" sheetId="2" r:id="rId2"/>
  </sheets>
  <definedNames>
    <definedName name="_xlnm.Print_Area" localSheetId="0">'느티나무세입'!$A$1:$L$21</definedName>
    <definedName name="_xlnm.Print_Area" localSheetId="1">'느티나무세출'!$A$1:$K$42</definedName>
    <definedName name="_xlnm.Print_Titles" localSheetId="1">'느티나무세출'!$1:$4</definedName>
  </definedNames>
  <calcPr fullCalcOnLoad="1"/>
</workbook>
</file>

<file path=xl/sharedStrings.xml><?xml version="1.0" encoding="utf-8"?>
<sst xmlns="http://schemas.openxmlformats.org/spreadsheetml/2006/main" count="118" uniqueCount="78">
  <si>
    <t xml:space="preserve">  (단위:원)</t>
  </si>
  <si>
    <t>◆ 세출</t>
  </si>
  <si>
    <t>과목</t>
  </si>
  <si>
    <t>당초예산액</t>
  </si>
  <si>
    <t>관</t>
  </si>
  <si>
    <t>항</t>
  </si>
  <si>
    <t>목</t>
  </si>
  <si>
    <t>합계</t>
  </si>
  <si>
    <t>보조금수입</t>
  </si>
  <si>
    <t>자본보조금수입</t>
  </si>
  <si>
    <t>후원금수입</t>
  </si>
  <si>
    <t>전입금</t>
  </si>
  <si>
    <t>이월금</t>
  </si>
  <si>
    <t>전년도이월금</t>
  </si>
  <si>
    <t>기타예금이자수입</t>
  </si>
  <si>
    <t>세입총액</t>
  </si>
  <si>
    <t>사무비</t>
  </si>
  <si>
    <t>인건비</t>
  </si>
  <si>
    <t>급여</t>
  </si>
  <si>
    <t>상여금</t>
  </si>
  <si>
    <t>일용잡금</t>
  </si>
  <si>
    <t>제수당</t>
  </si>
  <si>
    <t>사회보험부담비용</t>
  </si>
  <si>
    <t>소계</t>
  </si>
  <si>
    <t>업무추진비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</si>
  <si>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</si>
  <si>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</si>
  <si>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</si>
  <si>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</si>
  <si>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</si>
  <si>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</si>
  <si>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</si>
  <si>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제세공과금</t>
  </si>
  <si>
    <t>차량비</t>
  </si>
  <si>
    <t>기타운영비</t>
  </si>
  <si>
    <t>시설비</t>
  </si>
  <si>
    <t>자산취득비</t>
  </si>
  <si>
    <t>시설장비유지비</t>
  </si>
  <si>
    <t>전출금</t>
  </si>
  <si>
    <t>부채상환금</t>
  </si>
  <si>
    <t>원금상환금</t>
  </si>
  <si>
    <t>이자지불금</t>
  </si>
  <si>
    <t>잡지출</t>
  </si>
  <si>
    <t>예비비</t>
  </si>
  <si>
    <t>세출총액</t>
  </si>
  <si>
    <t xml:space="preserve">◆ 세입                                                                                                      </t>
  </si>
  <si>
    <t>비지정후원금수입</t>
  </si>
  <si>
    <t>차입금</t>
  </si>
  <si>
    <t>금융기관차입금</t>
  </si>
  <si>
    <t>기타차입금</t>
  </si>
  <si>
    <t>잡수입</t>
  </si>
  <si>
    <t>기타잡수입</t>
  </si>
  <si>
    <t>미지급금</t>
  </si>
  <si>
    <t>04</t>
  </si>
  <si>
    <t>05</t>
  </si>
  <si>
    <t>06</t>
  </si>
  <si>
    <t>07</t>
  </si>
  <si>
    <t>08</t>
  </si>
  <si>
    <t>09</t>
  </si>
  <si>
    <t>01</t>
  </si>
  <si>
    <t>02</t>
  </si>
  <si>
    <t>재산조성비</t>
  </si>
  <si>
    <t>기타후생경비</t>
  </si>
  <si>
    <t>전년도이월금
(후원금)</t>
  </si>
  <si>
    <t xml:space="preserve">  </t>
  </si>
  <si>
    <t>(단위:원)</t>
  </si>
  <si>
    <t>요양전출금
(후원금)</t>
  </si>
  <si>
    <t>안심종합
전출금</t>
  </si>
  <si>
    <t>추경예산액</t>
  </si>
  <si>
    <t>증감액</t>
  </si>
  <si>
    <t>(A)÷10*2
(B)</t>
  </si>
  <si>
    <t>2020년 
10월까지        (A)</t>
  </si>
  <si>
    <t>요양시설 전입금</t>
  </si>
  <si>
    <t>안심종합 전입금</t>
  </si>
  <si>
    <t>요양전출금 (시설)</t>
  </si>
  <si>
    <t>요양전출금 (재가)</t>
  </si>
  <si>
    <t>퇴직금및             퇴직적립금</t>
  </si>
  <si>
    <t>2022년 사회복지법인 느티나무 추경예산서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</si>
</sst>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[$-412]AM/PM\ h:mm:ss"/>
    <numFmt numFmtId="183" formatCode="#,##0;[Red]#,##0"/>
    <numFmt numFmtId="184" formatCode="&quot;△&quot;#,##0;[Red]\-#,##0"/>
    <numFmt numFmtId="185" formatCode="&quot;△&quot;#,##0"/>
    <numFmt numFmtId="186" formatCode="0_);\(0\)"/>
    <numFmt numFmtId="187" formatCode="0_ "/>
    <numFmt numFmtId="188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굴림"/>
      <family val="3"/>
    </font>
    <font>
      <sz val="12"/>
      <color indexed="8"/>
      <name val="Arial Narrow"/>
      <family val="2"/>
    </font>
    <font>
      <sz val="14"/>
      <color indexed="30"/>
      <name val="Arial Narrow"/>
      <family val="2"/>
    </font>
    <font>
      <sz val="8"/>
      <color indexed="8"/>
      <name val="굴림"/>
      <family val="3"/>
    </font>
    <font>
      <sz val="12"/>
      <color indexed="8"/>
      <name val="맑은 고딕"/>
      <family val="3"/>
    </font>
    <font>
      <sz val="10"/>
      <color indexed="8"/>
      <name val="굴림"/>
      <family val="3"/>
    </font>
    <font>
      <sz val="18"/>
      <color indexed="8"/>
      <name val="휴먼엑스포"/>
      <family val="1"/>
    </font>
    <font>
      <sz val="14"/>
      <color indexed="3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81" fontId="4" fillId="0" borderId="10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center" vertical="center"/>
    </xf>
    <xf numFmtId="181" fontId="6" fillId="0" borderId="0" xfId="48" applyNumberFormat="1" applyFont="1" applyAlignment="1">
      <alignment vertical="center"/>
    </xf>
    <xf numFmtId="181" fontId="7" fillId="0" borderId="0" xfId="48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5" fillId="0" borderId="0" xfId="49" applyNumberFormat="1" applyFont="1" applyBorder="1" applyAlignment="1">
      <alignment vertical="center"/>
    </xf>
    <xf numFmtId="181" fontId="1" fillId="0" borderId="0" xfId="63" applyNumberFormat="1">
      <alignment vertical="center"/>
      <protection/>
    </xf>
    <xf numFmtId="181" fontId="5" fillId="33" borderId="0" xfId="49" applyNumberFormat="1" applyFont="1" applyFill="1" applyBorder="1" applyAlignment="1">
      <alignment vertical="center"/>
    </xf>
    <xf numFmtId="181" fontId="1" fillId="33" borderId="0" xfId="63" applyNumberFormat="1" applyFill="1">
      <alignment vertical="center"/>
      <protection/>
    </xf>
    <xf numFmtId="181" fontId="6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4" fillId="33" borderId="11" xfId="48" applyNumberFormat="1" applyFont="1" applyFill="1" applyBorder="1" applyAlignment="1">
      <alignment horizontal="right" vertical="center" wrapText="1"/>
    </xf>
    <xf numFmtId="181" fontId="8" fillId="0" borderId="11" xfId="0" applyNumberFormat="1" applyFont="1" applyBorder="1" applyAlignment="1">
      <alignment vertical="center" wrapText="1"/>
    </xf>
    <xf numFmtId="181" fontId="4" fillId="0" borderId="11" xfId="48" applyNumberFormat="1" applyFont="1" applyBorder="1" applyAlignment="1">
      <alignment horizontal="right" vertical="center" wrapText="1"/>
    </xf>
    <xf numFmtId="181" fontId="3" fillId="0" borderId="0" xfId="63" applyNumberFormat="1" applyFont="1" applyAlignment="1">
      <alignment horizontal="center" vertical="center"/>
      <protection/>
    </xf>
    <xf numFmtId="181" fontId="3" fillId="0" borderId="0" xfId="49" applyNumberFormat="1" applyFont="1" applyAlignment="1">
      <alignment vertical="center"/>
    </xf>
    <xf numFmtId="181" fontId="1" fillId="0" borderId="0" xfId="48" applyNumberFormat="1" applyFont="1" applyAlignment="1">
      <alignment vertical="center"/>
    </xf>
    <xf numFmtId="181" fontId="1" fillId="33" borderId="0" xfId="48" applyNumberFormat="1" applyFont="1" applyFill="1" applyAlignment="1">
      <alignment vertical="center"/>
    </xf>
    <xf numFmtId="181" fontId="1" fillId="0" borderId="0" xfId="49" applyNumberFormat="1" applyFont="1" applyAlignment="1">
      <alignment vertical="center"/>
    </xf>
    <xf numFmtId="181" fontId="4" fillId="0" borderId="0" xfId="63" applyNumberFormat="1" applyFont="1" applyBorder="1">
      <alignment vertical="center"/>
      <protection/>
    </xf>
    <xf numFmtId="181" fontId="1" fillId="33" borderId="0" xfId="63" applyNumberFormat="1" applyFont="1" applyFill="1">
      <alignment vertical="center"/>
      <protection/>
    </xf>
    <xf numFmtId="181" fontId="10" fillId="0" borderId="0" xfId="49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 wrapText="1"/>
    </xf>
    <xf numFmtId="181" fontId="4" fillId="33" borderId="12" xfId="63" applyNumberFormat="1" applyFont="1" applyFill="1" applyBorder="1">
      <alignment vertical="center"/>
      <protection/>
    </xf>
    <xf numFmtId="181" fontId="4" fillId="0" borderId="12" xfId="0" applyNumberFormat="1" applyFont="1" applyBorder="1" applyAlignment="1">
      <alignment horizontal="right" vertical="center" wrapText="1"/>
    </xf>
    <xf numFmtId="181" fontId="4" fillId="0" borderId="12" xfId="0" applyNumberFormat="1" applyFont="1" applyBorder="1" applyAlignment="1">
      <alignment vertical="center"/>
    </xf>
    <xf numFmtId="181" fontId="4" fillId="33" borderId="12" xfId="48" applyNumberFormat="1" applyFont="1" applyFill="1" applyBorder="1" applyAlignment="1">
      <alignment horizontal="right" vertical="center" wrapText="1"/>
    </xf>
    <xf numFmtId="181" fontId="4" fillId="0" borderId="12" xfId="63" applyNumberFormat="1" applyFont="1" applyBorder="1">
      <alignment vertical="center"/>
      <protection/>
    </xf>
    <xf numFmtId="181" fontId="4" fillId="0" borderId="13" xfId="48" applyNumberFormat="1" applyFont="1" applyBorder="1" applyAlignment="1">
      <alignment horizontal="right" vertical="center" wrapText="1"/>
    </xf>
    <xf numFmtId="181" fontId="4" fillId="0" borderId="14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horizontal="right" vertical="center" wrapText="1"/>
    </xf>
    <xf numFmtId="181" fontId="9" fillId="0" borderId="0" xfId="0" applyNumberFormat="1" applyFont="1" applyAlignment="1">
      <alignment horizontal="center" vertical="center"/>
    </xf>
    <xf numFmtId="181" fontId="3" fillId="0" borderId="0" xfId="0" applyNumberFormat="1" applyFont="1" applyBorder="1" applyAlignment="1">
      <alignment horizontal="left" vertical="center" wrapText="1"/>
    </xf>
    <xf numFmtId="181" fontId="7" fillId="0" borderId="0" xfId="0" applyNumberFormat="1" applyFont="1" applyBorder="1" applyAlignment="1">
      <alignment horizontal="right" vertical="center"/>
    </xf>
    <xf numFmtId="181" fontId="8" fillId="34" borderId="15" xfId="0" applyNumberFormat="1" applyFont="1" applyFill="1" applyBorder="1" applyAlignment="1">
      <alignment horizontal="center" vertical="center" wrapText="1"/>
    </xf>
    <xf numFmtId="181" fontId="8" fillId="34" borderId="16" xfId="0" applyNumberFormat="1" applyFont="1" applyFill="1" applyBorder="1" applyAlignment="1">
      <alignment horizontal="center" vertical="center" wrapText="1"/>
    </xf>
    <xf numFmtId="181" fontId="8" fillId="34" borderId="16" xfId="48" applyNumberFormat="1" applyFont="1" applyFill="1" applyBorder="1" applyAlignment="1">
      <alignment horizontal="center" vertical="center" wrapText="1"/>
    </xf>
    <xf numFmtId="181" fontId="8" fillId="34" borderId="11" xfId="48" applyNumberFormat="1" applyFont="1" applyFill="1" applyBorder="1" applyAlignment="1">
      <alignment horizontal="center" vertical="center" wrapText="1"/>
    </xf>
    <xf numFmtId="181" fontId="8" fillId="34" borderId="11" xfId="0" applyNumberFormat="1" applyFont="1" applyFill="1" applyBorder="1" applyAlignment="1">
      <alignment horizontal="center" vertical="center" wrapText="1"/>
    </xf>
    <xf numFmtId="181" fontId="8" fillId="34" borderId="17" xfId="0" applyNumberFormat="1" applyFont="1" applyFill="1" applyBorder="1" applyAlignment="1">
      <alignment horizontal="center" vertical="center" wrapText="1"/>
    </xf>
    <xf numFmtId="181" fontId="8" fillId="34" borderId="12" xfId="0" applyNumberFormat="1" applyFont="1" applyFill="1" applyBorder="1" applyAlignment="1">
      <alignment horizontal="center" vertical="center" wrapText="1"/>
    </xf>
    <xf numFmtId="181" fontId="8" fillId="34" borderId="18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18" xfId="0" applyNumberFormat="1" applyFont="1" applyBorder="1" applyAlignment="1" quotePrefix="1">
      <alignment horizontal="center" vertical="center" wrapText="1"/>
    </xf>
    <xf numFmtId="181" fontId="6" fillId="0" borderId="18" xfId="0" applyNumberFormat="1" applyFont="1" applyBorder="1" applyAlignment="1">
      <alignment horizontal="center" vertical="center" wrapText="1"/>
    </xf>
    <xf numFmtId="181" fontId="6" fillId="0" borderId="19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181" fontId="8" fillId="35" borderId="18" xfId="0" applyNumberFormat="1" applyFont="1" applyFill="1" applyBorder="1" applyAlignment="1">
      <alignment horizontal="center" vertical="center" wrapText="1"/>
    </xf>
    <xf numFmtId="181" fontId="8" fillId="35" borderId="11" xfId="0" applyNumberFormat="1" applyFont="1" applyFill="1" applyBorder="1" applyAlignment="1">
      <alignment horizontal="center" vertical="center" wrapText="1"/>
    </xf>
    <xf numFmtId="181" fontId="8" fillId="33" borderId="18" xfId="0" applyNumberFormat="1" applyFont="1" applyFill="1" applyBorder="1" applyAlignment="1" quotePrefix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Border="1" applyAlignment="1" quotePrefix="1">
      <alignment horizontal="center" vertical="center" wrapText="1"/>
    </xf>
    <xf numFmtId="181" fontId="6" fillId="0" borderId="21" xfId="0" applyNumberFormat="1" applyFont="1" applyBorder="1" applyAlignment="1" quotePrefix="1">
      <alignment horizontal="center" vertical="center" wrapText="1"/>
    </xf>
    <xf numFmtId="181" fontId="6" fillId="0" borderId="22" xfId="0" applyNumberFormat="1" applyFont="1" applyBorder="1" applyAlignment="1" quotePrefix="1">
      <alignment horizontal="center" vertical="center" wrapText="1"/>
    </xf>
    <xf numFmtId="181" fontId="6" fillId="0" borderId="23" xfId="0" applyNumberFormat="1" applyFont="1" applyBorder="1" applyAlignment="1">
      <alignment horizontal="center" vertical="center" wrapText="1"/>
    </xf>
    <xf numFmtId="181" fontId="6" fillId="0" borderId="24" xfId="0" applyNumberFormat="1" applyFont="1" applyBorder="1" applyAlignment="1">
      <alignment horizontal="center" vertical="center" wrapText="1"/>
    </xf>
    <xf numFmtId="181" fontId="6" fillId="0" borderId="25" xfId="0" applyNumberFormat="1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2_2012안심예산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3.421875" style="9" customWidth="1"/>
    <col min="2" max="2" width="13.00390625" style="10" customWidth="1"/>
    <col min="3" max="3" width="3.421875" style="10" customWidth="1"/>
    <col min="4" max="4" width="13.00390625" style="11" customWidth="1"/>
    <col min="5" max="5" width="3.421875" style="11" customWidth="1"/>
    <col min="6" max="6" width="13.00390625" style="11" customWidth="1"/>
    <col min="7" max="7" width="13.28125" style="12" customWidth="1"/>
    <col min="8" max="8" width="12.140625" style="1" hidden="1" customWidth="1"/>
    <col min="9" max="9" width="10.421875" style="1" hidden="1" customWidth="1"/>
    <col min="10" max="11" width="13.28125" style="1" customWidth="1"/>
    <col min="12" max="12" width="7.8515625" style="1" hidden="1" customWidth="1"/>
    <col min="13" max="13" width="12.7109375" style="1" bestFit="1" customWidth="1"/>
    <col min="14" max="14" width="13.7109375" style="1" bestFit="1" customWidth="1"/>
    <col min="15" max="15" width="13.140625" style="1" bestFit="1" customWidth="1"/>
    <col min="16" max="16384" width="9.00390625" style="1" customWidth="1"/>
  </cols>
  <sheetData>
    <row r="1" spans="1:11" ht="4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4" customFormat="1" ht="23.25" customHeight="1" thickBot="1">
      <c r="A2" s="42" t="s">
        <v>45</v>
      </c>
      <c r="B2" s="42"/>
      <c r="C2" s="5"/>
      <c r="D2" s="5"/>
      <c r="E2" s="5"/>
      <c r="F2" s="43" t="s">
        <v>64</v>
      </c>
      <c r="G2" s="43"/>
      <c r="H2" s="43"/>
      <c r="I2" s="43"/>
      <c r="J2" s="43"/>
      <c r="K2" s="4" t="s">
        <v>65</v>
      </c>
    </row>
    <row r="3" spans="1:11" ht="30" customHeight="1">
      <c r="A3" s="44" t="s">
        <v>2</v>
      </c>
      <c r="B3" s="45"/>
      <c r="C3" s="45"/>
      <c r="D3" s="45"/>
      <c r="E3" s="45"/>
      <c r="F3" s="45"/>
      <c r="G3" s="46" t="s">
        <v>3</v>
      </c>
      <c r="H3" s="46" t="s">
        <v>71</v>
      </c>
      <c r="I3" s="45" t="s">
        <v>70</v>
      </c>
      <c r="J3" s="45" t="s">
        <v>68</v>
      </c>
      <c r="K3" s="49" t="s">
        <v>69</v>
      </c>
    </row>
    <row r="4" spans="1:11" ht="30" customHeight="1">
      <c r="A4" s="51" t="s">
        <v>4</v>
      </c>
      <c r="B4" s="48"/>
      <c r="C4" s="48" t="s">
        <v>5</v>
      </c>
      <c r="D4" s="48"/>
      <c r="E4" s="48" t="s">
        <v>6</v>
      </c>
      <c r="F4" s="48"/>
      <c r="G4" s="47"/>
      <c r="H4" s="47"/>
      <c r="I4" s="48"/>
      <c r="J4" s="48"/>
      <c r="K4" s="50"/>
    </row>
    <row r="5" spans="1:11" ht="30" customHeight="1">
      <c r="A5" s="53" t="s">
        <v>53</v>
      </c>
      <c r="B5" s="52" t="s">
        <v>8</v>
      </c>
      <c r="C5" s="6">
        <v>41</v>
      </c>
      <c r="D5" s="6" t="s">
        <v>8</v>
      </c>
      <c r="E5" s="6">
        <v>412</v>
      </c>
      <c r="F5" s="6" t="s">
        <v>9</v>
      </c>
      <c r="G5" s="3">
        <v>0</v>
      </c>
      <c r="H5" s="3"/>
      <c r="I5" s="3"/>
      <c r="J5" s="7">
        <v>0</v>
      </c>
      <c r="K5" s="35">
        <v>0</v>
      </c>
    </row>
    <row r="6" spans="1:11" ht="30" customHeight="1">
      <c r="A6" s="54"/>
      <c r="B6" s="52"/>
      <c r="C6" s="52" t="s">
        <v>7</v>
      </c>
      <c r="D6" s="52"/>
      <c r="E6" s="52"/>
      <c r="F6" s="52"/>
      <c r="G6" s="3">
        <v>0</v>
      </c>
      <c r="H6" s="3"/>
      <c r="I6" s="3"/>
      <c r="J6" s="7">
        <v>0</v>
      </c>
      <c r="K6" s="35">
        <v>0</v>
      </c>
    </row>
    <row r="7" spans="1:11" ht="30" customHeight="1">
      <c r="A7" s="53" t="s">
        <v>54</v>
      </c>
      <c r="B7" s="52" t="s">
        <v>10</v>
      </c>
      <c r="C7" s="6">
        <v>51</v>
      </c>
      <c r="D7" s="6" t="s">
        <v>10</v>
      </c>
      <c r="E7" s="6">
        <v>512</v>
      </c>
      <c r="F7" s="6" t="s">
        <v>46</v>
      </c>
      <c r="G7" s="3">
        <v>1260000</v>
      </c>
      <c r="H7" s="3"/>
      <c r="I7" s="3"/>
      <c r="J7" s="2">
        <v>1260000</v>
      </c>
      <c r="K7" s="35">
        <f>J7-G7</f>
        <v>0</v>
      </c>
    </row>
    <row r="8" spans="1:11" ht="30" customHeight="1">
      <c r="A8" s="54"/>
      <c r="B8" s="52"/>
      <c r="C8" s="52" t="s">
        <v>7</v>
      </c>
      <c r="D8" s="52"/>
      <c r="E8" s="52"/>
      <c r="F8" s="52"/>
      <c r="G8" s="3">
        <f>G7</f>
        <v>1260000</v>
      </c>
      <c r="H8" s="3"/>
      <c r="I8" s="2"/>
      <c r="J8" s="2">
        <f>J7</f>
        <v>1260000</v>
      </c>
      <c r="K8" s="35">
        <f aca="true" t="shared" si="0" ref="K8:K20">J8-G8</f>
        <v>0</v>
      </c>
    </row>
    <row r="9" spans="1:11" ht="30" customHeight="1">
      <c r="A9" s="53" t="s">
        <v>55</v>
      </c>
      <c r="B9" s="52" t="s">
        <v>47</v>
      </c>
      <c r="C9" s="52">
        <v>61</v>
      </c>
      <c r="D9" s="52" t="s">
        <v>47</v>
      </c>
      <c r="E9" s="6">
        <v>611</v>
      </c>
      <c r="F9" s="6" t="s">
        <v>48</v>
      </c>
      <c r="G9" s="3">
        <v>0</v>
      </c>
      <c r="H9" s="7"/>
      <c r="I9" s="3"/>
      <c r="J9" s="7">
        <v>0</v>
      </c>
      <c r="K9" s="35">
        <f>J9-G9</f>
        <v>0</v>
      </c>
    </row>
    <row r="10" spans="1:11" ht="30" customHeight="1">
      <c r="A10" s="54"/>
      <c r="B10" s="52"/>
      <c r="C10" s="52"/>
      <c r="D10" s="52"/>
      <c r="E10" s="6">
        <v>612</v>
      </c>
      <c r="F10" s="6" t="s">
        <v>49</v>
      </c>
      <c r="G10" s="3">
        <v>0</v>
      </c>
      <c r="H10" s="3"/>
      <c r="I10" s="3"/>
      <c r="J10" s="7">
        <v>0</v>
      </c>
      <c r="K10" s="35">
        <f t="shared" si="0"/>
        <v>0</v>
      </c>
    </row>
    <row r="11" spans="1:11" ht="30" customHeight="1">
      <c r="A11" s="54"/>
      <c r="B11" s="52"/>
      <c r="C11" s="52" t="s">
        <v>7</v>
      </c>
      <c r="D11" s="52"/>
      <c r="E11" s="52"/>
      <c r="F11" s="52"/>
      <c r="G11" s="3">
        <f>G9+G10</f>
        <v>0</v>
      </c>
      <c r="H11" s="3"/>
      <c r="I11" s="3"/>
      <c r="J11" s="7">
        <f>SUM(J9:J10)</f>
        <v>0</v>
      </c>
      <c r="K11" s="35">
        <f>J11-G11</f>
        <v>0</v>
      </c>
    </row>
    <row r="12" spans="1:11" ht="30" customHeight="1">
      <c r="A12" s="53" t="s">
        <v>56</v>
      </c>
      <c r="B12" s="52" t="s">
        <v>11</v>
      </c>
      <c r="C12" s="52">
        <v>71</v>
      </c>
      <c r="D12" s="52" t="s">
        <v>11</v>
      </c>
      <c r="E12" s="6">
        <v>711</v>
      </c>
      <c r="F12" s="8" t="s">
        <v>72</v>
      </c>
      <c r="G12" s="3">
        <v>1000000</v>
      </c>
      <c r="H12" s="7"/>
      <c r="I12" s="2"/>
      <c r="J12" s="2">
        <v>750000</v>
      </c>
      <c r="K12" s="35">
        <f t="shared" si="0"/>
        <v>-250000</v>
      </c>
    </row>
    <row r="13" spans="1:11" ht="30" customHeight="1">
      <c r="A13" s="54"/>
      <c r="B13" s="52"/>
      <c r="C13" s="52"/>
      <c r="D13" s="52"/>
      <c r="E13" s="6">
        <v>712</v>
      </c>
      <c r="F13" s="8" t="s">
        <v>73</v>
      </c>
      <c r="G13" s="3">
        <v>18317640</v>
      </c>
      <c r="H13" s="2"/>
      <c r="I13" s="3"/>
      <c r="J13" s="2">
        <v>17633970</v>
      </c>
      <c r="K13" s="35">
        <f>J13-G13</f>
        <v>-683670</v>
      </c>
    </row>
    <row r="14" spans="1:11" ht="30" customHeight="1">
      <c r="A14" s="54"/>
      <c r="B14" s="52"/>
      <c r="C14" s="52" t="s">
        <v>7</v>
      </c>
      <c r="D14" s="52"/>
      <c r="E14" s="52"/>
      <c r="F14" s="52"/>
      <c r="G14" s="3">
        <f>G12+G13</f>
        <v>19317640</v>
      </c>
      <c r="H14" s="3"/>
      <c r="I14" s="3"/>
      <c r="J14" s="7">
        <f>J12+J13</f>
        <v>18383970</v>
      </c>
      <c r="K14" s="35">
        <f t="shared" si="0"/>
        <v>-933670</v>
      </c>
    </row>
    <row r="15" spans="1:11" ht="37.5" customHeight="1">
      <c r="A15" s="53" t="s">
        <v>57</v>
      </c>
      <c r="B15" s="52" t="s">
        <v>12</v>
      </c>
      <c r="C15" s="52">
        <v>81</v>
      </c>
      <c r="D15" s="52" t="s">
        <v>12</v>
      </c>
      <c r="E15" s="6">
        <v>811</v>
      </c>
      <c r="F15" s="6" t="s">
        <v>13</v>
      </c>
      <c r="G15" s="3">
        <v>179673</v>
      </c>
      <c r="H15" s="3"/>
      <c r="I15" s="3"/>
      <c r="J15" s="2">
        <v>264909</v>
      </c>
      <c r="K15" s="35">
        <f t="shared" si="0"/>
        <v>85236</v>
      </c>
    </row>
    <row r="16" spans="1:11" ht="30" customHeight="1">
      <c r="A16" s="54"/>
      <c r="B16" s="52"/>
      <c r="C16" s="52"/>
      <c r="D16" s="52"/>
      <c r="E16" s="6">
        <v>812</v>
      </c>
      <c r="F16" s="8" t="s">
        <v>63</v>
      </c>
      <c r="G16" s="3">
        <v>0</v>
      </c>
      <c r="H16" s="3"/>
      <c r="I16" s="3"/>
      <c r="J16" s="2">
        <v>2464941</v>
      </c>
      <c r="K16" s="35">
        <f t="shared" si="0"/>
        <v>2464941</v>
      </c>
    </row>
    <row r="17" spans="1:11" ht="30" customHeight="1">
      <c r="A17" s="54"/>
      <c r="B17" s="52"/>
      <c r="C17" s="52" t="s">
        <v>7</v>
      </c>
      <c r="D17" s="52"/>
      <c r="E17" s="52"/>
      <c r="F17" s="52"/>
      <c r="G17" s="3">
        <f>G15+G16</f>
        <v>179673</v>
      </c>
      <c r="H17" s="3"/>
      <c r="I17" s="3"/>
      <c r="J17" s="7">
        <f>J15+J16</f>
        <v>2729850</v>
      </c>
      <c r="K17" s="35">
        <f t="shared" si="0"/>
        <v>2550177</v>
      </c>
    </row>
    <row r="18" spans="1:15" ht="30" customHeight="1">
      <c r="A18" s="53" t="s">
        <v>58</v>
      </c>
      <c r="B18" s="52" t="s">
        <v>50</v>
      </c>
      <c r="C18" s="52">
        <v>91</v>
      </c>
      <c r="D18" s="52" t="s">
        <v>50</v>
      </c>
      <c r="E18" s="6">
        <v>911</v>
      </c>
      <c r="F18" s="6" t="s">
        <v>14</v>
      </c>
      <c r="G18" s="3">
        <v>1200</v>
      </c>
      <c r="H18" s="3"/>
      <c r="I18" s="3"/>
      <c r="J18" s="2">
        <v>313</v>
      </c>
      <c r="K18" s="35">
        <f t="shared" si="0"/>
        <v>-887</v>
      </c>
      <c r="O18" s="1">
        <v>30549757</v>
      </c>
    </row>
    <row r="19" spans="1:11" ht="30" customHeight="1">
      <c r="A19" s="54"/>
      <c r="B19" s="52"/>
      <c r="C19" s="52"/>
      <c r="D19" s="52"/>
      <c r="E19" s="6">
        <v>912</v>
      </c>
      <c r="F19" s="6" t="s">
        <v>51</v>
      </c>
      <c r="G19" s="3">
        <v>0</v>
      </c>
      <c r="H19" s="3"/>
      <c r="I19" s="3"/>
      <c r="J19" s="2">
        <f>H19+I19</f>
        <v>0</v>
      </c>
      <c r="K19" s="35">
        <f t="shared" si="0"/>
        <v>0</v>
      </c>
    </row>
    <row r="20" spans="1:15" ht="30" customHeight="1">
      <c r="A20" s="54"/>
      <c r="B20" s="52"/>
      <c r="C20" s="52" t="s">
        <v>7</v>
      </c>
      <c r="D20" s="52"/>
      <c r="E20" s="52"/>
      <c r="F20" s="52"/>
      <c r="G20" s="3">
        <f>G18+G19</f>
        <v>1200</v>
      </c>
      <c r="H20" s="3"/>
      <c r="I20" s="3"/>
      <c r="J20" s="3">
        <f>J18+J19</f>
        <v>313</v>
      </c>
      <c r="K20" s="35">
        <f t="shared" si="0"/>
        <v>-887</v>
      </c>
      <c r="O20" s="1">
        <f>O18-J21</f>
        <v>8175624</v>
      </c>
    </row>
    <row r="21" spans="1:11" ht="30" customHeight="1" thickBot="1">
      <c r="A21" s="55" t="s">
        <v>15</v>
      </c>
      <c r="B21" s="56"/>
      <c r="C21" s="56"/>
      <c r="D21" s="56"/>
      <c r="E21" s="56"/>
      <c r="F21" s="56"/>
      <c r="G21" s="40">
        <f>G8+G11+G14+G17+G20</f>
        <v>20758513</v>
      </c>
      <c r="H21" s="40"/>
      <c r="I21" s="40"/>
      <c r="J21" s="40">
        <f>J20+J17+J14+J11+J8+J6</f>
        <v>22374133</v>
      </c>
      <c r="K21" s="39">
        <f>J21-G21</f>
        <v>1615620</v>
      </c>
    </row>
    <row r="22" spans="7:11" ht="17.25">
      <c r="G22" s="12">
        <f>SUM(G9:G10)</f>
        <v>0</v>
      </c>
      <c r="H22" s="1">
        <f>SUM(H9:H10)</f>
        <v>0</v>
      </c>
      <c r="I22" s="1">
        <f>SUM(I9:I10)</f>
        <v>0</v>
      </c>
      <c r="J22" s="1">
        <f>SUM(J9:J10)</f>
        <v>0</v>
      </c>
      <c r="K22" s="1">
        <f>SUM(K9:K10)</f>
        <v>0</v>
      </c>
    </row>
  </sheetData>
  <sheetProtection/>
  <mergeCells count="39">
    <mergeCell ref="A21:F21"/>
    <mergeCell ref="A15:A17"/>
    <mergeCell ref="B15:B17"/>
    <mergeCell ref="C15:C16"/>
    <mergeCell ref="D15:D16"/>
    <mergeCell ref="C17:F17"/>
    <mergeCell ref="A18:A20"/>
    <mergeCell ref="B18:B20"/>
    <mergeCell ref="C18:C19"/>
    <mergeCell ref="D18:D19"/>
    <mergeCell ref="C20:F20"/>
    <mergeCell ref="A9:A11"/>
    <mergeCell ref="B9:B11"/>
    <mergeCell ref="C9:C10"/>
    <mergeCell ref="D9:D10"/>
    <mergeCell ref="C11:F11"/>
    <mergeCell ref="A12:A14"/>
    <mergeCell ref="B12:B14"/>
    <mergeCell ref="C12:C13"/>
    <mergeCell ref="D12:D13"/>
    <mergeCell ref="C14:F14"/>
    <mergeCell ref="C4:D4"/>
    <mergeCell ref="E4:F4"/>
    <mergeCell ref="A5:A6"/>
    <mergeCell ref="B5:B6"/>
    <mergeCell ref="C6:F6"/>
    <mergeCell ref="A7:A8"/>
    <mergeCell ref="B7:B8"/>
    <mergeCell ref="C8:F8"/>
    <mergeCell ref="A1:K1"/>
    <mergeCell ref="A2:B2"/>
    <mergeCell ref="F2:J2"/>
    <mergeCell ref="A3:F3"/>
    <mergeCell ref="G3:G4"/>
    <mergeCell ref="H3:H4"/>
    <mergeCell ref="I3:I4"/>
    <mergeCell ref="J3:J4"/>
    <mergeCell ref="K3:K4"/>
    <mergeCell ref="A4:B4"/>
  </mergeCells>
  <printOptions horizontalCentered="1"/>
  <pageMargins left="0.1968503937007874" right="0.1968503937007874" top="0.6692913385826772" bottom="0.35433070866141736" header="0.31496062992125984" footer="0.31496062992125984"/>
  <pageSetup fitToWidth="0" horizontalDpi="600" verticalDpi="600" orientation="portrait" paperSize="9" r:id="rId1"/>
  <headerFooter>
    <oddFooter>&amp;C-5-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85" zoomScaleSheetLayoutView="85" zoomScalePageLayoutView="0" workbookViewId="0" topLeftCell="A1">
      <pane ySplit="4" topLeftCell="A22" activePane="bottomLeft" state="frozen"/>
      <selection pane="topLeft" activeCell="A1" sqref="A1"/>
      <selection pane="bottomLeft" activeCell="G41" sqref="G41"/>
    </sheetView>
  </sheetViews>
  <sheetFormatPr defaultColWidth="9.140625" defaultRowHeight="15"/>
  <cols>
    <col min="1" max="1" width="3.421875" style="24" customWidth="1"/>
    <col min="2" max="2" width="12.00390625" style="24" customWidth="1"/>
    <col min="3" max="3" width="3.421875" style="24" customWidth="1"/>
    <col min="4" max="4" width="12.00390625" style="25" customWidth="1"/>
    <col min="5" max="5" width="3.57421875" style="25" customWidth="1"/>
    <col min="6" max="6" width="12.00390625" style="25" customWidth="1"/>
    <col min="7" max="7" width="14.8515625" style="26" customWidth="1"/>
    <col min="8" max="8" width="10.57421875" style="26" hidden="1" customWidth="1"/>
    <col min="9" max="9" width="10.57421875" style="27" hidden="1" customWidth="1"/>
    <col min="10" max="10" width="14.8515625" style="28" customWidth="1"/>
    <col min="11" max="11" width="14.8515625" style="29" customWidth="1"/>
    <col min="12" max="12" width="9.7109375" style="14" customWidth="1"/>
    <col min="13" max="13" width="13.140625" style="15" customWidth="1"/>
    <col min="14" max="16384" width="9.00390625" style="15" customWidth="1"/>
  </cols>
  <sheetData>
    <row r="1" spans="1:11" s="1" customFormat="1" ht="25.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0" s="4" customFormat="1" ht="23.25" customHeight="1" thickBot="1">
      <c r="A2" s="42" t="s">
        <v>1</v>
      </c>
      <c r="B2" s="42"/>
      <c r="C2" s="13"/>
      <c r="D2" s="13"/>
      <c r="E2" s="13"/>
      <c r="F2" s="43" t="s">
        <v>0</v>
      </c>
      <c r="G2" s="43"/>
      <c r="H2" s="43"/>
      <c r="I2" s="43"/>
      <c r="J2" s="43"/>
    </row>
    <row r="3" spans="1:11" ht="22.5" customHeight="1">
      <c r="A3" s="44" t="s">
        <v>2</v>
      </c>
      <c r="B3" s="45"/>
      <c r="C3" s="45"/>
      <c r="D3" s="45"/>
      <c r="E3" s="45"/>
      <c r="F3" s="45"/>
      <c r="G3" s="46" t="s">
        <v>3</v>
      </c>
      <c r="H3" s="46" t="s">
        <v>71</v>
      </c>
      <c r="I3" s="45" t="s">
        <v>70</v>
      </c>
      <c r="J3" s="45" t="s">
        <v>68</v>
      </c>
      <c r="K3" s="49" t="s">
        <v>69</v>
      </c>
    </row>
    <row r="4" spans="1:12" s="17" customFormat="1" ht="22.5" customHeight="1">
      <c r="A4" s="57" t="s">
        <v>4</v>
      </c>
      <c r="B4" s="58"/>
      <c r="C4" s="58" t="s">
        <v>5</v>
      </c>
      <c r="D4" s="58"/>
      <c r="E4" s="58" t="s">
        <v>6</v>
      </c>
      <c r="F4" s="58"/>
      <c r="G4" s="47"/>
      <c r="H4" s="47"/>
      <c r="I4" s="48"/>
      <c r="J4" s="48"/>
      <c r="K4" s="50"/>
      <c r="L4" s="16"/>
    </row>
    <row r="5" spans="1:12" s="17" customFormat="1" ht="27" customHeight="1">
      <c r="A5" s="59" t="s">
        <v>59</v>
      </c>
      <c r="B5" s="61" t="s">
        <v>16</v>
      </c>
      <c r="C5" s="61">
        <v>11</v>
      </c>
      <c r="D5" s="61" t="s">
        <v>17</v>
      </c>
      <c r="E5" s="18">
        <v>111</v>
      </c>
      <c r="F5" s="18" t="s">
        <v>18</v>
      </c>
      <c r="G5" s="3">
        <v>0</v>
      </c>
      <c r="H5" s="3">
        <v>0</v>
      </c>
      <c r="I5" s="3">
        <f>H5/10*2</f>
        <v>0</v>
      </c>
      <c r="J5" s="19">
        <f aca="true" t="shared" si="0" ref="J5:J11">H5+I5</f>
        <v>0</v>
      </c>
      <c r="K5" s="33">
        <f>J5-G5</f>
        <v>0</v>
      </c>
      <c r="L5" s="16"/>
    </row>
    <row r="6" spans="1:12" s="17" customFormat="1" ht="27" customHeight="1">
      <c r="A6" s="60"/>
      <c r="B6" s="62"/>
      <c r="C6" s="62"/>
      <c r="D6" s="62"/>
      <c r="E6" s="20">
        <v>112</v>
      </c>
      <c r="F6" s="20" t="s">
        <v>19</v>
      </c>
      <c r="G6" s="3">
        <v>0</v>
      </c>
      <c r="H6" s="3">
        <v>0</v>
      </c>
      <c r="I6" s="3">
        <f aca="true" t="shared" si="1" ref="I6:I11">H6/10*2</f>
        <v>0</v>
      </c>
      <c r="J6" s="19">
        <f t="shared" si="0"/>
        <v>0</v>
      </c>
      <c r="K6" s="33">
        <f aca="true" t="shared" si="2" ref="K6:K11">J6-G6</f>
        <v>0</v>
      </c>
      <c r="L6" s="16"/>
    </row>
    <row r="7" spans="1:12" s="17" customFormat="1" ht="27" customHeight="1">
      <c r="A7" s="60"/>
      <c r="B7" s="62"/>
      <c r="C7" s="62"/>
      <c r="D7" s="62"/>
      <c r="E7" s="20">
        <v>113</v>
      </c>
      <c r="F7" s="20" t="s">
        <v>20</v>
      </c>
      <c r="G7" s="3">
        <v>0</v>
      </c>
      <c r="H7" s="3">
        <v>0</v>
      </c>
      <c r="I7" s="3">
        <f t="shared" si="1"/>
        <v>0</v>
      </c>
      <c r="J7" s="19">
        <f t="shared" si="0"/>
        <v>0</v>
      </c>
      <c r="K7" s="33">
        <f t="shared" si="2"/>
        <v>0</v>
      </c>
      <c r="L7" s="16"/>
    </row>
    <row r="8" spans="1:12" s="17" customFormat="1" ht="27" customHeight="1">
      <c r="A8" s="60"/>
      <c r="B8" s="62"/>
      <c r="C8" s="62"/>
      <c r="D8" s="62"/>
      <c r="E8" s="20">
        <v>114</v>
      </c>
      <c r="F8" s="20" t="s">
        <v>21</v>
      </c>
      <c r="G8" s="3">
        <v>0</v>
      </c>
      <c r="H8" s="3">
        <v>0</v>
      </c>
      <c r="I8" s="3">
        <f t="shared" si="1"/>
        <v>0</v>
      </c>
      <c r="J8" s="19">
        <f t="shared" si="0"/>
        <v>0</v>
      </c>
      <c r="K8" s="33">
        <f t="shared" si="2"/>
        <v>0</v>
      </c>
      <c r="L8" s="16"/>
    </row>
    <row r="9" spans="1:12" s="17" customFormat="1" ht="27" customHeight="1">
      <c r="A9" s="60"/>
      <c r="B9" s="62"/>
      <c r="C9" s="62"/>
      <c r="D9" s="62"/>
      <c r="E9" s="20">
        <v>115</v>
      </c>
      <c r="F9" s="18" t="s">
        <v>76</v>
      </c>
      <c r="G9" s="3">
        <v>0</v>
      </c>
      <c r="H9" s="3">
        <v>0</v>
      </c>
      <c r="I9" s="3">
        <f t="shared" si="1"/>
        <v>0</v>
      </c>
      <c r="J9" s="19">
        <f t="shared" si="0"/>
        <v>0</v>
      </c>
      <c r="K9" s="33">
        <f t="shared" si="2"/>
        <v>0</v>
      </c>
      <c r="L9" s="16"/>
    </row>
    <row r="10" spans="1:12" s="17" customFormat="1" ht="27" customHeight="1">
      <c r="A10" s="60"/>
      <c r="B10" s="62"/>
      <c r="C10" s="62"/>
      <c r="D10" s="62"/>
      <c r="E10" s="20">
        <v>116</v>
      </c>
      <c r="F10" s="20" t="s">
        <v>22</v>
      </c>
      <c r="G10" s="3">
        <v>0</v>
      </c>
      <c r="H10" s="3">
        <v>0</v>
      </c>
      <c r="I10" s="3">
        <f t="shared" si="1"/>
        <v>0</v>
      </c>
      <c r="J10" s="19">
        <f t="shared" si="0"/>
        <v>0</v>
      </c>
      <c r="K10" s="33">
        <f t="shared" si="2"/>
        <v>0</v>
      </c>
      <c r="L10" s="16"/>
    </row>
    <row r="11" spans="1:12" s="17" customFormat="1" ht="27" customHeight="1">
      <c r="A11" s="60"/>
      <c r="B11" s="62"/>
      <c r="C11" s="62"/>
      <c r="D11" s="62"/>
      <c r="E11" s="20">
        <v>117</v>
      </c>
      <c r="F11" s="18" t="s">
        <v>62</v>
      </c>
      <c r="G11" s="3">
        <v>0</v>
      </c>
      <c r="H11" s="3">
        <v>0</v>
      </c>
      <c r="I11" s="3">
        <f t="shared" si="1"/>
        <v>0</v>
      </c>
      <c r="J11" s="19">
        <f t="shared" si="0"/>
        <v>0</v>
      </c>
      <c r="K11" s="33">
        <f t="shared" si="2"/>
        <v>0</v>
      </c>
      <c r="L11" s="16"/>
    </row>
    <row r="12" spans="1:12" s="17" customFormat="1" ht="27" customHeight="1">
      <c r="A12" s="60"/>
      <c r="B12" s="62"/>
      <c r="C12" s="62"/>
      <c r="D12" s="62"/>
      <c r="E12" s="62" t="s">
        <v>23</v>
      </c>
      <c r="F12" s="62"/>
      <c r="G12" s="3">
        <f>SUM(G5:G11)</f>
        <v>0</v>
      </c>
      <c r="H12" s="3">
        <f>SUM(H5:H11)</f>
        <v>0</v>
      </c>
      <c r="I12" s="3">
        <f>SUM(I5:I11)</f>
        <v>0</v>
      </c>
      <c r="J12" s="3">
        <f>SUM(J5:J11)</f>
        <v>0</v>
      </c>
      <c r="K12" s="34">
        <f>SUM(K5:K11)</f>
        <v>0</v>
      </c>
      <c r="L12" s="16"/>
    </row>
    <row r="13" spans="1:12" s="17" customFormat="1" ht="27" customHeight="1">
      <c r="A13" s="60"/>
      <c r="B13" s="62"/>
      <c r="C13" s="62">
        <v>12</v>
      </c>
      <c r="D13" s="62" t="s">
        <v>24</v>
      </c>
      <c r="E13" s="20">
        <v>121</v>
      </c>
      <c r="F13" s="20" t="s">
        <v>25</v>
      </c>
      <c r="G13" s="3">
        <v>0</v>
      </c>
      <c r="H13" s="3">
        <v>0</v>
      </c>
      <c r="I13" s="3">
        <f>H13/10*2</f>
        <v>0</v>
      </c>
      <c r="J13" s="19">
        <f>H13+I13</f>
        <v>0</v>
      </c>
      <c r="K13" s="33">
        <f>J13-G13</f>
        <v>0</v>
      </c>
      <c r="L13" s="16"/>
    </row>
    <row r="14" spans="1:12" s="17" customFormat="1" ht="27" customHeight="1">
      <c r="A14" s="60"/>
      <c r="B14" s="62"/>
      <c r="C14" s="62"/>
      <c r="D14" s="62"/>
      <c r="E14" s="20">
        <v>122</v>
      </c>
      <c r="F14" s="20" t="s">
        <v>26</v>
      </c>
      <c r="G14" s="3">
        <v>0</v>
      </c>
      <c r="H14" s="3">
        <v>0</v>
      </c>
      <c r="I14" s="3">
        <f>H14/10*2</f>
        <v>0</v>
      </c>
      <c r="J14" s="19">
        <f>H14+I14</f>
        <v>0</v>
      </c>
      <c r="K14" s="33">
        <f>J14-G14</f>
        <v>0</v>
      </c>
      <c r="L14" s="16"/>
    </row>
    <row r="15" spans="1:12" s="17" customFormat="1" ht="27" customHeight="1">
      <c r="A15" s="60"/>
      <c r="B15" s="62"/>
      <c r="C15" s="62"/>
      <c r="D15" s="62"/>
      <c r="E15" s="20">
        <v>123</v>
      </c>
      <c r="F15" s="20" t="s">
        <v>27</v>
      </c>
      <c r="G15" s="3">
        <v>1000000</v>
      </c>
      <c r="H15" s="3">
        <v>748620</v>
      </c>
      <c r="I15" s="3">
        <v>350000</v>
      </c>
      <c r="J15" s="19">
        <v>750000</v>
      </c>
      <c r="K15" s="33">
        <f>J15-G15</f>
        <v>-250000</v>
      </c>
      <c r="L15" s="16"/>
    </row>
    <row r="16" spans="1:12" s="17" customFormat="1" ht="27" customHeight="1">
      <c r="A16" s="60"/>
      <c r="B16" s="62"/>
      <c r="C16" s="62"/>
      <c r="D16" s="62"/>
      <c r="E16" s="62" t="s">
        <v>23</v>
      </c>
      <c r="F16" s="62"/>
      <c r="G16" s="3">
        <f>SUM(G13:G15)</f>
        <v>1000000</v>
      </c>
      <c r="H16" s="3">
        <f>SUM(H13:H15)</f>
        <v>748620</v>
      </c>
      <c r="I16" s="3">
        <f>SUM(I13:I15)</f>
        <v>350000</v>
      </c>
      <c r="J16" s="3">
        <f>SUM(J13:J15)</f>
        <v>750000</v>
      </c>
      <c r="K16" s="34">
        <f>SUM(K13:K15)</f>
        <v>-250000</v>
      </c>
      <c r="L16" s="16"/>
    </row>
    <row r="17" spans="1:12" s="17" customFormat="1" ht="27" customHeight="1">
      <c r="A17" s="60"/>
      <c r="B17" s="62"/>
      <c r="C17" s="62">
        <v>13</v>
      </c>
      <c r="D17" s="62" t="s">
        <v>28</v>
      </c>
      <c r="E17" s="20">
        <v>131</v>
      </c>
      <c r="F17" s="20" t="s">
        <v>29</v>
      </c>
      <c r="G17" s="3">
        <v>0</v>
      </c>
      <c r="H17" s="3">
        <v>0</v>
      </c>
      <c r="I17" s="3">
        <f aca="true" t="shared" si="3" ref="I17:I22">H17/10*2</f>
        <v>0</v>
      </c>
      <c r="J17" s="3">
        <f aca="true" t="shared" si="4" ref="J17:J22">H17+I17</f>
        <v>0</v>
      </c>
      <c r="K17" s="35">
        <f>G17-J17</f>
        <v>0</v>
      </c>
      <c r="L17" s="16"/>
    </row>
    <row r="18" spans="1:12" s="17" customFormat="1" ht="27" customHeight="1">
      <c r="A18" s="60"/>
      <c r="B18" s="62"/>
      <c r="C18" s="62"/>
      <c r="D18" s="62"/>
      <c r="E18" s="20">
        <v>132</v>
      </c>
      <c r="F18" s="20" t="s">
        <v>30</v>
      </c>
      <c r="G18" s="3">
        <v>600000</v>
      </c>
      <c r="H18" s="3">
        <v>294400</v>
      </c>
      <c r="I18" s="3">
        <v>0</v>
      </c>
      <c r="J18" s="3">
        <v>162980</v>
      </c>
      <c r="K18" s="35">
        <f>J18-G18</f>
        <v>-437020</v>
      </c>
      <c r="L18" s="16"/>
    </row>
    <row r="19" spans="1:12" s="17" customFormat="1" ht="27" customHeight="1">
      <c r="A19" s="60"/>
      <c r="B19" s="62"/>
      <c r="C19" s="62"/>
      <c r="D19" s="62"/>
      <c r="E19" s="20">
        <v>133</v>
      </c>
      <c r="F19" s="20" t="s">
        <v>31</v>
      </c>
      <c r="G19" s="21">
        <v>0</v>
      </c>
      <c r="H19" s="21">
        <v>0</v>
      </c>
      <c r="I19" s="3">
        <f t="shared" si="3"/>
        <v>0</v>
      </c>
      <c r="J19" s="3">
        <f t="shared" si="4"/>
        <v>0</v>
      </c>
      <c r="K19" s="35">
        <f>G19-J19</f>
        <v>0</v>
      </c>
      <c r="L19" s="16"/>
    </row>
    <row r="20" spans="1:13" s="17" customFormat="1" ht="27" customHeight="1">
      <c r="A20" s="60"/>
      <c r="B20" s="62"/>
      <c r="C20" s="62"/>
      <c r="D20" s="62"/>
      <c r="E20" s="20">
        <v>134</v>
      </c>
      <c r="F20" s="20" t="s">
        <v>32</v>
      </c>
      <c r="G20" s="3">
        <v>700000</v>
      </c>
      <c r="H20" s="3">
        <v>104480</v>
      </c>
      <c r="I20" s="3">
        <v>600000</v>
      </c>
      <c r="J20" s="3">
        <v>711530</v>
      </c>
      <c r="K20" s="35">
        <f>J20-G20</f>
        <v>11530</v>
      </c>
      <c r="L20" s="30"/>
      <c r="M20" s="16"/>
    </row>
    <row r="21" spans="1:12" s="17" customFormat="1" ht="27" customHeight="1">
      <c r="A21" s="60"/>
      <c r="B21" s="62"/>
      <c r="C21" s="62"/>
      <c r="D21" s="62"/>
      <c r="E21" s="20">
        <v>135</v>
      </c>
      <c r="F21" s="20" t="s">
        <v>33</v>
      </c>
      <c r="G21" s="21">
        <v>0</v>
      </c>
      <c r="H21" s="21">
        <v>0</v>
      </c>
      <c r="I21" s="3">
        <f t="shared" si="3"/>
        <v>0</v>
      </c>
      <c r="J21" s="3">
        <f t="shared" si="4"/>
        <v>0</v>
      </c>
      <c r="K21" s="35">
        <f>G21-J21</f>
        <v>0</v>
      </c>
      <c r="L21" s="16"/>
    </row>
    <row r="22" spans="1:12" s="17" customFormat="1" ht="27" customHeight="1">
      <c r="A22" s="60"/>
      <c r="B22" s="62"/>
      <c r="C22" s="62"/>
      <c r="D22" s="62"/>
      <c r="E22" s="20">
        <v>136</v>
      </c>
      <c r="F22" s="20" t="s">
        <v>34</v>
      </c>
      <c r="G22" s="21">
        <v>0</v>
      </c>
      <c r="H22" s="21">
        <v>0</v>
      </c>
      <c r="I22" s="3">
        <f t="shared" si="3"/>
        <v>0</v>
      </c>
      <c r="J22" s="3">
        <f t="shared" si="4"/>
        <v>0</v>
      </c>
      <c r="K22" s="35">
        <f>G22-J22</f>
        <v>0</v>
      </c>
      <c r="L22" s="16"/>
    </row>
    <row r="23" spans="1:12" s="17" customFormat="1" ht="27" customHeight="1">
      <c r="A23" s="60"/>
      <c r="B23" s="62"/>
      <c r="C23" s="62"/>
      <c r="D23" s="62"/>
      <c r="E23" s="62" t="s">
        <v>23</v>
      </c>
      <c r="F23" s="62"/>
      <c r="G23" s="21">
        <f>SUM(G17:G22)</f>
        <v>1300000</v>
      </c>
      <c r="H23" s="21">
        <f>SUM(H17:H22)</f>
        <v>398880</v>
      </c>
      <c r="I23" s="21">
        <f>SUM(I17:I22)</f>
        <v>600000</v>
      </c>
      <c r="J23" s="21">
        <f>SUM(J17:J22)</f>
        <v>874510</v>
      </c>
      <c r="K23" s="35">
        <f>J23-G23</f>
        <v>-425490</v>
      </c>
      <c r="L23" s="16"/>
    </row>
    <row r="24" spans="1:12" s="17" customFormat="1" ht="27" customHeight="1">
      <c r="A24" s="60"/>
      <c r="B24" s="62"/>
      <c r="C24" s="62" t="s">
        <v>7</v>
      </c>
      <c r="D24" s="62"/>
      <c r="E24" s="62"/>
      <c r="F24" s="62"/>
      <c r="G24" s="21">
        <f>G23+G16+G12</f>
        <v>2300000</v>
      </c>
      <c r="H24" s="21">
        <f>H23+H16+H12</f>
        <v>1147500</v>
      </c>
      <c r="I24" s="21">
        <f>I23+I16+I12</f>
        <v>950000</v>
      </c>
      <c r="J24" s="21">
        <f>J23+J16+J12</f>
        <v>1624510</v>
      </c>
      <c r="K24" s="36">
        <f>K23+K16+K12</f>
        <v>-675490</v>
      </c>
      <c r="L24" s="16"/>
    </row>
    <row r="25" spans="1:11" ht="27" customHeight="1">
      <c r="A25" s="63" t="s">
        <v>60</v>
      </c>
      <c r="B25" s="66" t="s">
        <v>61</v>
      </c>
      <c r="C25" s="52">
        <v>21</v>
      </c>
      <c r="D25" s="52" t="s">
        <v>35</v>
      </c>
      <c r="E25" s="6">
        <v>211</v>
      </c>
      <c r="F25" s="6" t="s">
        <v>35</v>
      </c>
      <c r="G25" s="3">
        <v>0</v>
      </c>
      <c r="H25" s="3">
        <v>0</v>
      </c>
      <c r="I25" s="3">
        <f>H25/10*2</f>
        <v>0</v>
      </c>
      <c r="J25" s="22">
        <f>H25+I25</f>
        <v>0</v>
      </c>
      <c r="K25" s="37"/>
    </row>
    <row r="26" spans="1:11" ht="27" customHeight="1">
      <c r="A26" s="64"/>
      <c r="B26" s="67"/>
      <c r="C26" s="52"/>
      <c r="D26" s="52"/>
      <c r="E26" s="6">
        <v>212</v>
      </c>
      <c r="F26" s="6" t="s">
        <v>36</v>
      </c>
      <c r="G26" s="3">
        <v>0</v>
      </c>
      <c r="H26" s="3">
        <v>0</v>
      </c>
      <c r="I26" s="3">
        <f>H26/10*2</f>
        <v>0</v>
      </c>
      <c r="J26" s="22">
        <f>H26+I26</f>
        <v>0</v>
      </c>
      <c r="K26" s="37"/>
    </row>
    <row r="27" spans="1:11" ht="27" customHeight="1">
      <c r="A27" s="64"/>
      <c r="B27" s="67"/>
      <c r="C27" s="52"/>
      <c r="D27" s="52"/>
      <c r="E27" s="6">
        <v>213</v>
      </c>
      <c r="F27" s="6" t="s">
        <v>37</v>
      </c>
      <c r="G27" s="3">
        <v>0</v>
      </c>
      <c r="H27" s="3">
        <v>0</v>
      </c>
      <c r="I27" s="3">
        <f>H27/10*2</f>
        <v>0</v>
      </c>
      <c r="J27" s="22">
        <f>H27+I27</f>
        <v>0</v>
      </c>
      <c r="K27" s="37"/>
    </row>
    <row r="28" spans="1:11" ht="27" customHeight="1">
      <c r="A28" s="65"/>
      <c r="B28" s="68"/>
      <c r="C28" s="52" t="s">
        <v>7</v>
      </c>
      <c r="D28" s="52"/>
      <c r="E28" s="52"/>
      <c r="F28" s="52"/>
      <c r="G28" s="3">
        <v>0</v>
      </c>
      <c r="H28" s="3">
        <v>0</v>
      </c>
      <c r="I28" s="3">
        <v>0</v>
      </c>
      <c r="J28" s="22">
        <f>J25+J26+J27</f>
        <v>0</v>
      </c>
      <c r="K28" s="37"/>
    </row>
    <row r="29" spans="1:11" ht="27" customHeight="1">
      <c r="A29" s="53" t="s">
        <v>53</v>
      </c>
      <c r="B29" s="52" t="s">
        <v>38</v>
      </c>
      <c r="C29" s="52">
        <v>41</v>
      </c>
      <c r="D29" s="66" t="s">
        <v>38</v>
      </c>
      <c r="E29" s="6">
        <v>411</v>
      </c>
      <c r="F29" s="8" t="s">
        <v>74</v>
      </c>
      <c r="G29" s="3">
        <v>0</v>
      </c>
      <c r="H29" s="3">
        <v>0</v>
      </c>
      <c r="I29" s="3">
        <f>H29/10*2</f>
        <v>0</v>
      </c>
      <c r="J29" s="3">
        <f>H29+I29</f>
        <v>0</v>
      </c>
      <c r="K29" s="35">
        <f>J29-G29</f>
        <v>0</v>
      </c>
    </row>
    <row r="30" spans="1:11" ht="27" customHeight="1">
      <c r="A30" s="53"/>
      <c r="B30" s="52"/>
      <c r="C30" s="52"/>
      <c r="D30" s="67"/>
      <c r="E30" s="6">
        <v>412</v>
      </c>
      <c r="F30" s="8" t="s">
        <v>75</v>
      </c>
      <c r="G30" s="3">
        <v>0</v>
      </c>
      <c r="H30" s="3">
        <v>8500000</v>
      </c>
      <c r="I30" s="3">
        <v>0</v>
      </c>
      <c r="J30" s="3">
        <v>0</v>
      </c>
      <c r="K30" s="35">
        <f>J30-G30</f>
        <v>0</v>
      </c>
    </row>
    <row r="31" spans="1:11" ht="27" customHeight="1">
      <c r="A31" s="53"/>
      <c r="B31" s="52"/>
      <c r="C31" s="52"/>
      <c r="D31" s="67"/>
      <c r="E31" s="6">
        <v>413</v>
      </c>
      <c r="F31" s="8" t="s">
        <v>66</v>
      </c>
      <c r="G31" s="3">
        <v>0</v>
      </c>
      <c r="H31" s="23">
        <v>0</v>
      </c>
      <c r="I31" s="3">
        <v>2500000</v>
      </c>
      <c r="J31" s="3">
        <v>2900000</v>
      </c>
      <c r="K31" s="35">
        <f>J31-G31</f>
        <v>2900000</v>
      </c>
    </row>
    <row r="32" spans="1:11" ht="27" customHeight="1">
      <c r="A32" s="54"/>
      <c r="B32" s="52"/>
      <c r="C32" s="52"/>
      <c r="D32" s="68"/>
      <c r="E32" s="6">
        <v>414</v>
      </c>
      <c r="F32" s="8" t="s">
        <v>67</v>
      </c>
      <c r="G32" s="3">
        <v>0</v>
      </c>
      <c r="H32" s="3">
        <v>0</v>
      </c>
      <c r="I32" s="3">
        <v>0</v>
      </c>
      <c r="J32" s="3">
        <f>H32+I32</f>
        <v>0</v>
      </c>
      <c r="K32" s="35">
        <f>J32+G32</f>
        <v>0</v>
      </c>
    </row>
    <row r="33" spans="1:12" ht="27" customHeight="1">
      <c r="A33" s="54"/>
      <c r="B33" s="52"/>
      <c r="C33" s="52" t="s">
        <v>7</v>
      </c>
      <c r="D33" s="52"/>
      <c r="E33" s="52"/>
      <c r="F33" s="52"/>
      <c r="G33" s="23">
        <f>SUM(G29:G32)</f>
        <v>0</v>
      </c>
      <c r="H33" s="23">
        <f>SUM(H29:H32)</f>
        <v>8500000</v>
      </c>
      <c r="I33" s="23">
        <f>SUM(I29:I32)</f>
        <v>2500000</v>
      </c>
      <c r="J33" s="23">
        <f>SUM(J29:J32)</f>
        <v>2900000</v>
      </c>
      <c r="K33" s="35">
        <f>SUM(K29:K32)</f>
        <v>2900000</v>
      </c>
      <c r="L33" s="31"/>
    </row>
    <row r="34" spans="1:11" ht="27" customHeight="1">
      <c r="A34" s="53" t="s">
        <v>55</v>
      </c>
      <c r="B34" s="52" t="s">
        <v>39</v>
      </c>
      <c r="C34" s="52">
        <v>61</v>
      </c>
      <c r="D34" s="52" t="s">
        <v>39</v>
      </c>
      <c r="E34" s="6">
        <v>611</v>
      </c>
      <c r="F34" s="6" t="s">
        <v>40</v>
      </c>
      <c r="G34" s="3">
        <v>14117640</v>
      </c>
      <c r="H34" s="3">
        <v>11764700</v>
      </c>
      <c r="I34" s="3">
        <v>2352940</v>
      </c>
      <c r="J34" s="3">
        <f>H34+I34</f>
        <v>14117640</v>
      </c>
      <c r="K34" s="35">
        <f>J34-G34</f>
        <v>0</v>
      </c>
    </row>
    <row r="35" spans="1:11" ht="27" customHeight="1">
      <c r="A35" s="54"/>
      <c r="B35" s="52"/>
      <c r="C35" s="52"/>
      <c r="D35" s="52"/>
      <c r="E35" s="6">
        <v>612</v>
      </c>
      <c r="F35" s="6" t="s">
        <v>41</v>
      </c>
      <c r="G35" s="23">
        <v>4200000</v>
      </c>
      <c r="H35" s="23">
        <v>2637611</v>
      </c>
      <c r="I35" s="3">
        <v>517333</v>
      </c>
      <c r="J35" s="3">
        <v>3516330</v>
      </c>
      <c r="K35" s="35">
        <f>J35-G35</f>
        <v>-683670</v>
      </c>
    </row>
    <row r="36" spans="1:11" ht="27" customHeight="1">
      <c r="A36" s="54"/>
      <c r="B36" s="52"/>
      <c r="C36" s="52"/>
      <c r="D36" s="52"/>
      <c r="E36" s="6">
        <v>613</v>
      </c>
      <c r="F36" s="6" t="s">
        <v>52</v>
      </c>
      <c r="G36" s="3">
        <v>0</v>
      </c>
      <c r="H36" s="3">
        <v>0</v>
      </c>
      <c r="I36" s="3">
        <f>H36/10*2</f>
        <v>0</v>
      </c>
      <c r="J36" s="3">
        <f>H36+I36</f>
        <v>0</v>
      </c>
      <c r="K36" s="35">
        <f>G36-J36</f>
        <v>0</v>
      </c>
    </row>
    <row r="37" spans="1:11" ht="27" customHeight="1">
      <c r="A37" s="54"/>
      <c r="B37" s="52"/>
      <c r="C37" s="52" t="s">
        <v>7</v>
      </c>
      <c r="D37" s="52"/>
      <c r="E37" s="52"/>
      <c r="F37" s="52"/>
      <c r="G37" s="23">
        <f>SUM(G34:G35)</f>
        <v>18317640</v>
      </c>
      <c r="H37" s="23">
        <f>SUM(H34:H35)</f>
        <v>14402311</v>
      </c>
      <c r="I37" s="23">
        <f>SUM(I34:I35)</f>
        <v>2870273</v>
      </c>
      <c r="J37" s="23">
        <f>SUM(J34:J35)</f>
        <v>17633970</v>
      </c>
      <c r="K37" s="35">
        <f>J37-G37</f>
        <v>-683670</v>
      </c>
    </row>
    <row r="38" spans="1:11" ht="27" customHeight="1">
      <c r="A38" s="53" t="s">
        <v>56</v>
      </c>
      <c r="B38" s="52" t="s">
        <v>42</v>
      </c>
      <c r="C38" s="6">
        <v>71</v>
      </c>
      <c r="D38" s="6" t="s">
        <v>42</v>
      </c>
      <c r="E38" s="6">
        <v>711</v>
      </c>
      <c r="F38" s="6" t="s">
        <v>42</v>
      </c>
      <c r="G38" s="3">
        <v>0</v>
      </c>
      <c r="H38" s="3">
        <v>0</v>
      </c>
      <c r="I38" s="3">
        <v>0</v>
      </c>
      <c r="J38" s="22">
        <f>I38</f>
        <v>0</v>
      </c>
      <c r="K38" s="35">
        <f>J38-G38</f>
        <v>0</v>
      </c>
    </row>
    <row r="39" spans="1:11" ht="27" customHeight="1">
      <c r="A39" s="54"/>
      <c r="B39" s="52"/>
      <c r="C39" s="52" t="s">
        <v>7</v>
      </c>
      <c r="D39" s="52"/>
      <c r="E39" s="52"/>
      <c r="F39" s="52"/>
      <c r="G39" s="3">
        <f>G38</f>
        <v>0</v>
      </c>
      <c r="H39" s="3">
        <v>0</v>
      </c>
      <c r="I39" s="3">
        <f>I38</f>
        <v>0</v>
      </c>
      <c r="J39" s="3">
        <f>J38</f>
        <v>0</v>
      </c>
      <c r="K39" s="35">
        <f>J39-G39</f>
        <v>0</v>
      </c>
    </row>
    <row r="40" spans="1:11" ht="27" customHeight="1">
      <c r="A40" s="53" t="s">
        <v>57</v>
      </c>
      <c r="B40" s="52" t="s">
        <v>43</v>
      </c>
      <c r="C40" s="6">
        <v>81</v>
      </c>
      <c r="D40" s="6" t="s">
        <v>43</v>
      </c>
      <c r="E40" s="6">
        <v>811</v>
      </c>
      <c r="F40" s="6" t="s">
        <v>43</v>
      </c>
      <c r="G40" s="3">
        <v>140873</v>
      </c>
      <c r="H40" s="3">
        <v>0</v>
      </c>
      <c r="I40" s="3">
        <v>179673</v>
      </c>
      <c r="J40" s="32">
        <v>215653</v>
      </c>
      <c r="K40" s="37">
        <f>J40-G40</f>
        <v>74780</v>
      </c>
    </row>
    <row r="41" spans="1:11" ht="27" customHeight="1">
      <c r="A41" s="54"/>
      <c r="B41" s="52"/>
      <c r="C41" s="52" t="s">
        <v>7</v>
      </c>
      <c r="D41" s="52"/>
      <c r="E41" s="52"/>
      <c r="F41" s="52"/>
      <c r="G41" s="3">
        <f>G40</f>
        <v>140873</v>
      </c>
      <c r="H41" s="3">
        <f>H40</f>
        <v>0</v>
      </c>
      <c r="I41" s="3">
        <f>I40</f>
        <v>179673</v>
      </c>
      <c r="J41" s="3">
        <f>J40</f>
        <v>215653</v>
      </c>
      <c r="K41" s="37">
        <f>K40</f>
        <v>74780</v>
      </c>
    </row>
    <row r="42" spans="1:11" ht="27" customHeight="1" thickBot="1">
      <c r="A42" s="55" t="s">
        <v>44</v>
      </c>
      <c r="B42" s="56"/>
      <c r="C42" s="56"/>
      <c r="D42" s="56"/>
      <c r="E42" s="56"/>
      <c r="F42" s="56"/>
      <c r="G42" s="38">
        <f>G41+G39+G37+G33+G28+G24</f>
        <v>20758513</v>
      </c>
      <c r="H42" s="38">
        <f>SUM(H24+H33+H37)</f>
        <v>24049811</v>
      </c>
      <c r="I42" s="38">
        <f>SUM(I24+I33+I37+I41)</f>
        <v>6499946</v>
      </c>
      <c r="J42" s="38">
        <f>SUM(J24+J33+J37+J41)</f>
        <v>22374133</v>
      </c>
      <c r="K42" s="39">
        <f>J42-G42</f>
        <v>1615620</v>
      </c>
    </row>
    <row r="43" ht="18">
      <c r="J43" s="28" t="e">
        <f>J42-#REF!</f>
        <v>#REF!</v>
      </c>
    </row>
  </sheetData>
  <sheetProtection/>
  <mergeCells count="46">
    <mergeCell ref="A42:F42"/>
    <mergeCell ref="A38:A39"/>
    <mergeCell ref="B38:B39"/>
    <mergeCell ref="C39:F39"/>
    <mergeCell ref="A40:A41"/>
    <mergeCell ref="B40:B41"/>
    <mergeCell ref="C41:F41"/>
    <mergeCell ref="A29:A33"/>
    <mergeCell ref="B29:B33"/>
    <mergeCell ref="C29:C32"/>
    <mergeCell ref="D29:D32"/>
    <mergeCell ref="C33:F33"/>
    <mergeCell ref="A34:A37"/>
    <mergeCell ref="B34:B37"/>
    <mergeCell ref="C34:C36"/>
    <mergeCell ref="D34:D36"/>
    <mergeCell ref="C37:F37"/>
    <mergeCell ref="C17:C23"/>
    <mergeCell ref="D17:D23"/>
    <mergeCell ref="E23:F23"/>
    <mergeCell ref="C24:F24"/>
    <mergeCell ref="A25:A28"/>
    <mergeCell ref="B25:B28"/>
    <mergeCell ref="C25:C27"/>
    <mergeCell ref="D25:D27"/>
    <mergeCell ref="C28:F28"/>
    <mergeCell ref="C4:D4"/>
    <mergeCell ref="E4:F4"/>
    <mergeCell ref="A5:A24"/>
    <mergeCell ref="B5:B24"/>
    <mergeCell ref="C5:C12"/>
    <mergeCell ref="D5:D12"/>
    <mergeCell ref="E12:F12"/>
    <mergeCell ref="C13:C16"/>
    <mergeCell ref="D13:D16"/>
    <mergeCell ref="E16:F16"/>
    <mergeCell ref="A1:K1"/>
    <mergeCell ref="A2:B2"/>
    <mergeCell ref="F2:J2"/>
    <mergeCell ref="A3:F3"/>
    <mergeCell ref="G3:G4"/>
    <mergeCell ref="H3:H4"/>
    <mergeCell ref="I3:I4"/>
    <mergeCell ref="J3:J4"/>
    <mergeCell ref="K3:K4"/>
    <mergeCell ref="A4:B4"/>
  </mergeCells>
  <printOptions horizontalCentered="1"/>
  <pageMargins left="0.1968503937007874" right="0.1968503937007874" top="0.6692913385826772" bottom="0.35433070866141736" header="0.31496062992125984" footer="0.31496062992125984"/>
  <pageSetup fitToHeight="0" fitToWidth="1" horizontalDpi="600" verticalDpi="600" orientation="portrait" paperSize="9" r:id="rId1"/>
  <headerFooter alignWithMargins="0">
    <oddFooter>&amp;C
-7-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Solekr</dc:creator>
  <cp:keywords/>
  <dc:description/>
  <cp:lastModifiedBy>user</cp:lastModifiedBy>
  <cp:lastPrinted>2021-12-17T05:06:45Z</cp:lastPrinted>
  <dcterms:created xsi:type="dcterms:W3CDTF">2010-12-10T08:37:14Z</dcterms:created>
  <dcterms:modified xsi:type="dcterms:W3CDTF">2022-12-12T04:32:19Z</dcterms:modified>
  <cp:category/>
  <cp:version/>
  <cp:contentType/>
  <cp:contentStatus/>
</cp:coreProperties>
</file>