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14910" windowHeight="7515" activeTab="1"/>
  </bookViews>
  <sheets>
    <sheet name="느티나무세입" sheetId="1" r:id="rId1"/>
    <sheet name="느티나무세출" sheetId="2" r:id="rId2"/>
  </sheets>
  <definedNames>
    <definedName name="_xlnm.Print_Area" localSheetId="0">'느티나무세입'!$A$1:$N$24</definedName>
    <definedName name="_xlnm.Print_Area" localSheetId="1">'느티나무세출'!$A$1:$N$40</definedName>
    <definedName name="_xlnm.Print_Titles" localSheetId="1">'느티나무세출'!$1:$4</definedName>
  </definedNames>
  <calcPr fullCalcOnLoad="1"/>
</workbook>
</file>

<file path=xl/sharedStrings.xml><?xml version="1.0" encoding="utf-8"?>
<sst xmlns="http://schemas.openxmlformats.org/spreadsheetml/2006/main" count="126" uniqueCount="97">
  <si>
    <t>과목</t>
  </si>
  <si>
    <t>관</t>
  </si>
  <si>
    <t>항</t>
  </si>
  <si>
    <t>목</t>
  </si>
  <si>
    <t>합계</t>
  </si>
  <si>
    <t>보조금수입</t>
  </si>
  <si>
    <t>후원금수입</t>
  </si>
  <si>
    <t>전입금</t>
  </si>
  <si>
    <t>이월금</t>
  </si>
  <si>
    <t>전년도이월금</t>
  </si>
  <si>
    <t>기타예금이자수입</t>
  </si>
  <si>
    <t>세입총액</t>
  </si>
  <si>
    <t>사무비</t>
  </si>
  <si>
    <t>인건비</t>
  </si>
  <si>
    <t>급여</t>
  </si>
  <si>
    <t>일용잡금</t>
  </si>
  <si>
    <t>소계</t>
  </si>
  <si>
    <t>업무추진비</t>
  </si>
  <si>
    <t>기관운영비</t>
  </si>
  <si>
    <t>직책보조비</t>
  </si>
  <si>
    <t>회의비</t>
  </si>
  <si>
    <t>운영비</t>
  </si>
  <si>
    <t>여비</t>
  </si>
  <si>
    <t>공공요금</t>
  </si>
  <si>
    <t>제세공과금</t>
  </si>
  <si>
    <t>차량비</t>
  </si>
  <si>
    <t>기타운영비</t>
  </si>
  <si>
    <t>시설비</t>
  </si>
  <si>
    <t>자산취득비</t>
  </si>
  <si>
    <t>전출금</t>
  </si>
  <si>
    <t>부채상환금</t>
  </si>
  <si>
    <t>원금상환금</t>
  </si>
  <si>
    <t>이자지불금</t>
  </si>
  <si>
    <t>잡지출</t>
  </si>
  <si>
    <t>예비비</t>
  </si>
  <si>
    <t>세출총액</t>
  </si>
  <si>
    <t xml:space="preserve">◆ 세입                                                                                                      </t>
  </si>
  <si>
    <t xml:space="preserve">  (단위:원)</t>
  </si>
  <si>
    <t>예산액</t>
  </si>
  <si>
    <t>산출근거</t>
  </si>
  <si>
    <t>04</t>
  </si>
  <si>
    <t>보조금수입</t>
  </si>
  <si>
    <t>자본보조금수입</t>
  </si>
  <si>
    <t>05</t>
  </si>
  <si>
    <t>비지정후원금수입</t>
  </si>
  <si>
    <t>월</t>
  </si>
  <si>
    <t>×</t>
  </si>
  <si>
    <t>개월</t>
  </si>
  <si>
    <t>=</t>
  </si>
  <si>
    <t>06</t>
  </si>
  <si>
    <t>차입금</t>
  </si>
  <si>
    <t>금융기관차입금</t>
  </si>
  <si>
    <t>기타차입금</t>
  </si>
  <si>
    <t>07</t>
  </si>
  <si>
    <t>=</t>
  </si>
  <si>
    <t>안심종합전입금</t>
  </si>
  <si>
    <t>월</t>
  </si>
  <si>
    <t>08</t>
  </si>
  <si>
    <t>09</t>
  </si>
  <si>
    <t>잡수입</t>
  </si>
  <si>
    <t>×</t>
  </si>
  <si>
    <t>개월</t>
  </si>
  <si>
    <t>기타잡수입</t>
  </si>
  <si>
    <t>◆ 세출</t>
  </si>
  <si>
    <t xml:space="preserve">  (단위:원)</t>
  </si>
  <si>
    <t>예산액</t>
  </si>
  <si>
    <t>산출근거</t>
  </si>
  <si>
    <t>01</t>
  </si>
  <si>
    <t>제수당</t>
  </si>
  <si>
    <t>퇴직금및퇴직적립금</t>
  </si>
  <si>
    <t>사회보험부담비용</t>
  </si>
  <si>
    <t>기타후생비</t>
  </si>
  <si>
    <t>수용비및수수료</t>
  </si>
  <si>
    <t xml:space="preserve"> - 등기수수료 외</t>
  </si>
  <si>
    <t>02</t>
  </si>
  <si>
    <t>재산조성비</t>
  </si>
  <si>
    <t>시설장비유지비</t>
  </si>
  <si>
    <t>04</t>
  </si>
  <si>
    <t>06</t>
  </si>
  <si>
    <t>미지급금</t>
  </si>
  <si>
    <t>07</t>
  </si>
  <si>
    <t>08</t>
  </si>
  <si>
    <t>요양시설전입급</t>
  </si>
  <si>
    <t>요양회계전출금</t>
  </si>
  <si>
    <t xml:space="preserve">요양회계전출금      후원금 </t>
  </si>
  <si>
    <t>안심종합전출금</t>
  </si>
  <si>
    <t xml:space="preserve"> - 등록세, 협회비 외</t>
  </si>
  <si>
    <t>전년도이월금
(후원금)</t>
  </si>
  <si>
    <t xml:space="preserve"> 원금상환액 월 1,176,470 × 12월 = 14,117,640</t>
  </si>
  <si>
    <t xml:space="preserve"> 이자납부액 월 350,000 × 12월 = 4,200,000</t>
  </si>
  <si>
    <t xml:space="preserve"> - 회의시 여비 2회 700,000</t>
  </si>
  <si>
    <t xml:space="preserve"> - 회의시 경비 2회 300,000</t>
  </si>
  <si>
    <t xml:space="preserve"> - 회의시 여비 2회 700,000                                           - 회의시 여비 경비 2회 300,000</t>
  </si>
  <si>
    <t xml:space="preserve"> - 이자납부액 월 350,000 x 12개월</t>
  </si>
  <si>
    <t xml:space="preserve"> - 원금상환액 월 1,176,470 x 12개월</t>
  </si>
  <si>
    <t>2022년 사회복지법인느티나무 예산서</t>
  </si>
  <si>
    <t>2023년 사회복지법인느티나무 예산서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</si>
</sst>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_);[Red]\(#,##0.00\)"/>
    <numFmt numFmtId="179" formatCode="#,##0.000_);[Red]\(#,##0.000\)"/>
    <numFmt numFmtId="180" formatCode="0.E+00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8"/>
      <color indexed="8"/>
      <name val="휴먼엑스포"/>
      <family val="1"/>
    </font>
    <font>
      <sz val="8"/>
      <name val="맑은 고딕"/>
      <family val="3"/>
    </font>
    <font>
      <sz val="12"/>
      <color indexed="8"/>
      <name val="맑은 고딕"/>
      <family val="3"/>
    </font>
    <font>
      <sz val="12"/>
      <color indexed="8"/>
      <name val="굴림"/>
      <family val="3"/>
    </font>
    <font>
      <sz val="8"/>
      <color indexed="8"/>
      <name val="굴림"/>
      <family val="3"/>
    </font>
    <font>
      <sz val="10"/>
      <color indexed="8"/>
      <name val="굴림"/>
      <family val="3"/>
    </font>
    <font>
      <sz val="12"/>
      <color indexed="8"/>
      <name val="Arial Narrow"/>
      <family val="2"/>
    </font>
    <font>
      <u val="single"/>
      <sz val="11"/>
      <color indexed="12"/>
      <name val="맑은 고딕"/>
      <family val="3"/>
    </font>
    <font>
      <sz val="8"/>
      <color indexed="8"/>
      <name val="Arial Narrow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4.3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4.3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 style="thin">
        <color indexed="8"/>
      </top>
      <bottom style="double"/>
    </border>
    <border>
      <left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/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0" fontId="1" fillId="27" borderId="2" applyNumberFormat="0" applyFont="0" applyAlignment="0" applyProtection="0"/>
    <xf numFmtId="9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25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 applyNumberFormat="0" applyFill="0" applyBorder="0" applyAlignment="0" applyProtection="0"/>
  </cellStyleXfs>
  <cellXfs count="18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right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176" fontId="8" fillId="0" borderId="25" xfId="0" applyNumberFormat="1" applyFont="1" applyBorder="1" applyAlignment="1">
      <alignment horizontal="right" vertical="center" wrapText="1"/>
    </xf>
    <xf numFmtId="176" fontId="8" fillId="0" borderId="25" xfId="0" applyNumberFormat="1" applyFont="1" applyBorder="1" applyAlignment="1">
      <alignment vertical="center" wrapText="1"/>
    </xf>
    <xf numFmtId="176" fontId="6" fillId="0" borderId="17" xfId="0" applyNumberFormat="1" applyFont="1" applyBorder="1" applyAlignment="1" quotePrefix="1">
      <alignment horizontal="center" vertical="center" wrapText="1"/>
    </xf>
    <xf numFmtId="176" fontId="8" fillId="0" borderId="26" xfId="0" applyNumberFormat="1" applyFont="1" applyBorder="1" applyAlignment="1">
      <alignment vertical="center" wrapText="1"/>
    </xf>
    <xf numFmtId="176" fontId="8" fillId="0" borderId="27" xfId="0" applyNumberFormat="1" applyFont="1" applyBorder="1" applyAlignment="1">
      <alignment vertical="center" wrapText="1"/>
    </xf>
    <xf numFmtId="176" fontId="8" fillId="0" borderId="28" xfId="0" applyNumberFormat="1" applyFont="1" applyBorder="1" applyAlignment="1">
      <alignment vertical="center" wrapText="1"/>
    </xf>
    <xf numFmtId="176" fontId="8" fillId="0" borderId="29" xfId="0" applyNumberFormat="1" applyFont="1" applyBorder="1" applyAlignment="1">
      <alignment vertical="center" wrapText="1"/>
    </xf>
    <xf numFmtId="176" fontId="6" fillId="0" borderId="30" xfId="0" applyNumberFormat="1" applyFont="1" applyBorder="1" applyAlignment="1">
      <alignment horizontal="center" vertical="center" wrapText="1"/>
    </xf>
    <xf numFmtId="176" fontId="6" fillId="0" borderId="31" xfId="0" applyNumberFormat="1" applyFont="1" applyBorder="1" applyAlignment="1">
      <alignment horizontal="center" vertical="center" wrapText="1"/>
    </xf>
    <xf numFmtId="41" fontId="6" fillId="0" borderId="0" xfId="53" applyFont="1" applyAlignment="1">
      <alignment vertical="center"/>
    </xf>
    <xf numFmtId="41" fontId="4" fillId="0" borderId="0" xfId="53" applyFont="1" applyAlignment="1">
      <alignment vertical="center"/>
    </xf>
    <xf numFmtId="41" fontId="6" fillId="0" borderId="0" xfId="53" applyFont="1" applyAlignment="1">
      <alignment horizontal="center" vertical="center"/>
    </xf>
    <xf numFmtId="0" fontId="1" fillId="0" borderId="0" xfId="70">
      <alignment vertical="center"/>
      <protection/>
    </xf>
    <xf numFmtId="0" fontId="1" fillId="33" borderId="0" xfId="70" applyFill="1">
      <alignment vertical="center"/>
      <protection/>
    </xf>
    <xf numFmtId="41" fontId="10" fillId="32" borderId="15" xfId="53" applyFont="1" applyFill="1" applyBorder="1" applyAlignment="1">
      <alignment horizontal="right" vertical="center" wrapText="1"/>
    </xf>
    <xf numFmtId="176" fontId="6" fillId="32" borderId="11" xfId="0" applyNumberFormat="1" applyFont="1" applyFill="1" applyBorder="1" applyAlignment="1">
      <alignment horizontal="center" vertical="center" wrapText="1"/>
    </xf>
    <xf numFmtId="176" fontId="6" fillId="32" borderId="14" xfId="0" applyNumberFormat="1" applyFont="1" applyFill="1" applyBorder="1" applyAlignment="1">
      <alignment horizontal="center" vertical="center" wrapText="1"/>
    </xf>
    <xf numFmtId="176" fontId="6" fillId="32" borderId="19" xfId="0" applyNumberFormat="1" applyFont="1" applyFill="1" applyBorder="1" applyAlignment="1">
      <alignment horizontal="center" vertical="center" wrapText="1"/>
    </xf>
    <xf numFmtId="0" fontId="1" fillId="32" borderId="0" xfId="70" applyFill="1">
      <alignment vertical="center"/>
      <protection/>
    </xf>
    <xf numFmtId="0" fontId="6" fillId="32" borderId="13" xfId="0" applyFont="1" applyFill="1" applyBorder="1" applyAlignment="1">
      <alignment horizontal="center" vertical="center" wrapText="1"/>
    </xf>
    <xf numFmtId="41" fontId="10" fillId="32" borderId="13" xfId="53" applyFont="1" applyFill="1" applyBorder="1" applyAlignment="1">
      <alignment horizontal="right" vertical="center" wrapText="1"/>
    </xf>
    <xf numFmtId="176" fontId="6" fillId="32" borderId="12" xfId="0" applyNumberFormat="1" applyFont="1" applyFill="1" applyBorder="1" applyAlignment="1">
      <alignment horizontal="center" vertical="center" wrapText="1"/>
    </xf>
    <xf numFmtId="176" fontId="6" fillId="32" borderId="17" xfId="0" applyNumberFormat="1" applyFont="1" applyFill="1" applyBorder="1" applyAlignment="1">
      <alignment horizontal="center" vertical="center" wrapText="1"/>
    </xf>
    <xf numFmtId="176" fontId="6" fillId="32" borderId="18" xfId="0" applyNumberFormat="1" applyFont="1" applyFill="1" applyBorder="1" applyAlignment="1">
      <alignment horizontal="center" vertical="center" wrapText="1"/>
    </xf>
    <xf numFmtId="176" fontId="6" fillId="32" borderId="17" xfId="0" applyNumberFormat="1" applyFont="1" applyFill="1" applyBorder="1" applyAlignment="1" quotePrefix="1">
      <alignment horizontal="center" vertical="center" wrapText="1"/>
    </xf>
    <xf numFmtId="176" fontId="6" fillId="32" borderId="32" xfId="0" applyNumberFormat="1" applyFont="1" applyFill="1" applyBorder="1" applyAlignment="1">
      <alignment horizontal="center" vertical="center" wrapText="1"/>
    </xf>
    <xf numFmtId="176" fontId="6" fillId="32" borderId="33" xfId="0" applyNumberFormat="1" applyFont="1" applyFill="1" applyBorder="1" applyAlignment="1">
      <alignment horizontal="center" vertical="center" wrapText="1"/>
    </xf>
    <xf numFmtId="176" fontId="6" fillId="32" borderId="33" xfId="0" applyNumberFormat="1" applyFont="1" applyFill="1" applyBorder="1" applyAlignment="1" quotePrefix="1">
      <alignment horizontal="center" vertical="center" wrapText="1"/>
    </xf>
    <xf numFmtId="176" fontId="6" fillId="32" borderId="34" xfId="0" applyNumberFormat="1" applyFont="1" applyFill="1" applyBorder="1" applyAlignment="1">
      <alignment horizontal="center" vertical="center" wrapText="1"/>
    </xf>
    <xf numFmtId="41" fontId="8" fillId="32" borderId="13" xfId="53" applyFont="1" applyFill="1" applyBorder="1" applyAlignment="1">
      <alignment horizontal="right" vertical="center" wrapText="1"/>
    </xf>
    <xf numFmtId="176" fontId="6" fillId="32" borderId="35" xfId="0" applyNumberFormat="1" applyFont="1" applyFill="1" applyBorder="1" applyAlignment="1">
      <alignment horizontal="center" vertical="center" wrapText="1"/>
    </xf>
    <xf numFmtId="41" fontId="8" fillId="32" borderId="24" xfId="53" applyFont="1" applyFill="1" applyBorder="1" applyAlignment="1">
      <alignment horizontal="center" vertical="center" wrapText="1"/>
    </xf>
    <xf numFmtId="41" fontId="8" fillId="32" borderId="24" xfId="53" applyFont="1" applyFill="1" applyBorder="1" applyAlignment="1">
      <alignment horizontal="right" vertical="center" wrapText="1"/>
    </xf>
    <xf numFmtId="0" fontId="6" fillId="32" borderId="36" xfId="0" applyFont="1" applyFill="1" applyBorder="1" applyAlignment="1">
      <alignment horizontal="center" vertical="center" wrapText="1"/>
    </xf>
    <xf numFmtId="41" fontId="8" fillId="32" borderId="36" xfId="53" applyFont="1" applyFill="1" applyBorder="1" applyAlignment="1">
      <alignment horizontal="right" vertical="center" wrapText="1"/>
    </xf>
    <xf numFmtId="0" fontId="6" fillId="32" borderId="37" xfId="0" applyFont="1" applyFill="1" applyBorder="1" applyAlignment="1">
      <alignment horizontal="center" vertical="center" wrapText="1"/>
    </xf>
    <xf numFmtId="41" fontId="8" fillId="32" borderId="37" xfId="53" applyFont="1" applyFill="1" applyBorder="1" applyAlignment="1">
      <alignment horizontal="right" vertical="center" wrapText="1"/>
    </xf>
    <xf numFmtId="0" fontId="6" fillId="32" borderId="38" xfId="0" applyFont="1" applyFill="1" applyBorder="1" applyAlignment="1">
      <alignment horizontal="center" vertical="center" wrapText="1"/>
    </xf>
    <xf numFmtId="41" fontId="8" fillId="32" borderId="39" xfId="53" applyNumberFormat="1" applyFont="1" applyFill="1" applyBorder="1" applyAlignment="1">
      <alignment horizontal="right" vertical="center" wrapText="1"/>
    </xf>
    <xf numFmtId="176" fontId="6" fillId="32" borderId="16" xfId="0" applyNumberFormat="1" applyFont="1" applyFill="1" applyBorder="1" applyAlignment="1">
      <alignment horizontal="center" vertical="center" wrapText="1"/>
    </xf>
    <xf numFmtId="176" fontId="6" fillId="32" borderId="30" xfId="0" applyNumberFormat="1" applyFont="1" applyFill="1" applyBorder="1" applyAlignment="1">
      <alignment horizontal="center" vertical="center" wrapText="1"/>
    </xf>
    <xf numFmtId="176" fontId="6" fillId="32" borderId="31" xfId="0" applyNumberFormat="1" applyFont="1" applyFill="1" applyBorder="1" applyAlignment="1">
      <alignment horizontal="center" vertical="center" wrapText="1"/>
    </xf>
    <xf numFmtId="0" fontId="5" fillId="32" borderId="0" xfId="70" applyFont="1" applyFill="1" applyAlignment="1">
      <alignment horizontal="center" vertical="center"/>
      <protection/>
    </xf>
    <xf numFmtId="41" fontId="5" fillId="32" borderId="0" xfId="52" applyFont="1" applyFill="1" applyAlignment="1">
      <alignment vertical="center"/>
    </xf>
    <xf numFmtId="41" fontId="1" fillId="32" borderId="0" xfId="53" applyFont="1" applyFill="1" applyAlignment="1">
      <alignment vertical="center"/>
    </xf>
    <xf numFmtId="41" fontId="6" fillId="32" borderId="0" xfId="53" applyFont="1" applyFill="1" applyAlignment="1">
      <alignment horizontal="center" vertical="center"/>
    </xf>
    <xf numFmtId="0" fontId="5" fillId="0" borderId="0" xfId="70" applyFont="1" applyAlignment="1">
      <alignment horizontal="center" vertical="center"/>
      <protection/>
    </xf>
    <xf numFmtId="41" fontId="5" fillId="0" borderId="0" xfId="52" applyFont="1" applyAlignment="1">
      <alignment vertical="center"/>
    </xf>
    <xf numFmtId="41" fontId="1" fillId="0" borderId="0" xfId="53" applyFont="1" applyAlignment="1">
      <alignment vertical="center"/>
    </xf>
    <xf numFmtId="176" fontId="6" fillId="32" borderId="0" xfId="0" applyNumberFormat="1" applyFont="1" applyFill="1" applyBorder="1" applyAlignment="1">
      <alignment horizontal="center" vertical="center" wrapText="1"/>
    </xf>
    <xf numFmtId="176" fontId="6" fillId="32" borderId="4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 quotePrefix="1">
      <alignment horizontal="center" vertical="center" wrapText="1"/>
    </xf>
    <xf numFmtId="176" fontId="6" fillId="0" borderId="40" xfId="0" applyNumberFormat="1" applyFont="1" applyBorder="1" applyAlignment="1">
      <alignment horizontal="center" vertical="center" wrapText="1"/>
    </xf>
    <xf numFmtId="0" fontId="6" fillId="0" borderId="41" xfId="0" applyFont="1" applyBorder="1" applyAlignment="1" quotePrefix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6" fillId="0" borderId="42" xfId="0" applyFont="1" applyBorder="1" applyAlignment="1" quotePrefix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6" fillId="0" borderId="40" xfId="0" applyNumberFormat="1" applyFont="1" applyBorder="1" applyAlignment="1">
      <alignment horizontal="left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176" fontId="8" fillId="0" borderId="62" xfId="0" applyNumberFormat="1" applyFont="1" applyBorder="1" applyAlignment="1">
      <alignment vertical="center" wrapText="1"/>
    </xf>
    <xf numFmtId="176" fontId="8" fillId="0" borderId="22" xfId="0" applyNumberFormat="1" applyFont="1" applyBorder="1" applyAlignment="1">
      <alignment vertical="center" wrapText="1"/>
    </xf>
    <xf numFmtId="176" fontId="6" fillId="0" borderId="11" xfId="0" applyNumberFormat="1" applyFont="1" applyBorder="1" applyAlignment="1">
      <alignment horizontal="left" vertical="center" wrapText="1"/>
    </xf>
    <xf numFmtId="176" fontId="6" fillId="0" borderId="14" xfId="0" applyNumberFormat="1" applyFont="1" applyBorder="1" applyAlignment="1">
      <alignment horizontal="left" vertical="center" wrapText="1"/>
    </xf>
    <xf numFmtId="176" fontId="6" fillId="0" borderId="19" xfId="0" applyNumberFormat="1" applyFont="1" applyBorder="1" applyAlignment="1">
      <alignment horizontal="left" vertical="center" wrapText="1"/>
    </xf>
    <xf numFmtId="0" fontId="6" fillId="0" borderId="63" xfId="0" applyFont="1" applyBorder="1" applyAlignment="1">
      <alignment horizontal="center" vertical="center" wrapText="1"/>
    </xf>
    <xf numFmtId="176" fontId="8" fillId="0" borderId="64" xfId="0" applyNumberFormat="1" applyFont="1" applyBorder="1" applyAlignment="1">
      <alignment vertical="center" wrapText="1"/>
    </xf>
    <xf numFmtId="49" fontId="6" fillId="0" borderId="32" xfId="0" applyNumberFormat="1" applyFont="1" applyBorder="1" applyAlignment="1">
      <alignment horizontal="left" wrapText="1"/>
    </xf>
    <xf numFmtId="49" fontId="6" fillId="0" borderId="33" xfId="0" applyNumberFormat="1" applyFont="1" applyBorder="1" applyAlignment="1">
      <alignment horizontal="left" wrapText="1"/>
    </xf>
    <xf numFmtId="49" fontId="6" fillId="0" borderId="34" xfId="0" applyNumberFormat="1" applyFont="1" applyBorder="1" applyAlignment="1">
      <alignment horizontal="left" wrapText="1"/>
    </xf>
    <xf numFmtId="176" fontId="6" fillId="0" borderId="32" xfId="0" applyNumberFormat="1" applyFont="1" applyBorder="1" applyAlignment="1">
      <alignment horizontal="left" vertical="center" wrapText="1"/>
    </xf>
    <xf numFmtId="176" fontId="6" fillId="0" borderId="33" xfId="0" applyNumberFormat="1" applyFont="1" applyBorder="1" applyAlignment="1">
      <alignment horizontal="left" vertical="center" wrapText="1"/>
    </xf>
    <xf numFmtId="176" fontId="6" fillId="0" borderId="34" xfId="0" applyNumberFormat="1" applyFont="1" applyBorder="1" applyAlignment="1">
      <alignment horizontal="left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176" fontId="6" fillId="32" borderId="67" xfId="0" applyNumberFormat="1" applyFont="1" applyFill="1" applyBorder="1" applyAlignment="1">
      <alignment horizontal="center" vertical="center" wrapText="1"/>
    </xf>
    <xf numFmtId="176" fontId="6" fillId="32" borderId="68" xfId="0" applyNumberFormat="1" applyFont="1" applyFill="1" applyBorder="1" applyAlignment="1">
      <alignment horizontal="center" vertical="center" wrapText="1"/>
    </xf>
    <xf numFmtId="176" fontId="6" fillId="32" borderId="69" xfId="0" applyNumberFormat="1" applyFont="1" applyFill="1" applyBorder="1" applyAlignment="1">
      <alignment horizontal="center" vertical="center" wrapText="1"/>
    </xf>
    <xf numFmtId="176" fontId="6" fillId="32" borderId="35" xfId="0" applyNumberFormat="1" applyFont="1" applyFill="1" applyBorder="1" applyAlignment="1">
      <alignment horizontal="center" vertical="center" wrapText="1"/>
    </xf>
    <xf numFmtId="176" fontId="6" fillId="32" borderId="17" xfId="0" applyNumberFormat="1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70" xfId="0" applyFont="1" applyFill="1" applyBorder="1" applyAlignment="1">
      <alignment horizontal="center" vertical="center" wrapText="1"/>
    </xf>
    <xf numFmtId="41" fontId="6" fillId="33" borderId="71" xfId="53" applyFont="1" applyFill="1" applyBorder="1" applyAlignment="1">
      <alignment horizontal="center" vertical="center" wrapText="1"/>
    </xf>
    <xf numFmtId="41" fontId="7" fillId="33" borderId="72" xfId="53" applyFont="1" applyFill="1" applyBorder="1" applyAlignment="1">
      <alignment horizontal="center" vertical="center" wrapText="1"/>
    </xf>
    <xf numFmtId="0" fontId="6" fillId="32" borderId="73" xfId="0" applyFont="1" applyFill="1" applyBorder="1" applyAlignment="1">
      <alignment horizontal="center" vertical="center" wrapText="1"/>
    </xf>
    <xf numFmtId="0" fontId="6" fillId="32" borderId="74" xfId="0" applyFont="1" applyFill="1" applyBorder="1" applyAlignment="1">
      <alignment horizontal="center" vertical="center" wrapText="1"/>
    </xf>
    <xf numFmtId="0" fontId="6" fillId="32" borderId="75" xfId="0" applyFont="1" applyFill="1" applyBorder="1" applyAlignment="1">
      <alignment horizontal="center" vertical="center" wrapText="1"/>
    </xf>
    <xf numFmtId="0" fontId="6" fillId="32" borderId="58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 quotePrefix="1">
      <alignment horizontal="center" vertical="center" wrapText="1"/>
    </xf>
    <xf numFmtId="0" fontId="6" fillId="32" borderId="42" xfId="0" applyFont="1" applyFill="1" applyBorder="1" applyAlignment="1">
      <alignment horizontal="center" vertical="center" wrapText="1"/>
    </xf>
    <xf numFmtId="0" fontId="7" fillId="32" borderId="58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176" fontId="6" fillId="32" borderId="17" xfId="0" applyNumberFormat="1" applyFont="1" applyFill="1" applyBorder="1" applyAlignment="1" quotePrefix="1">
      <alignment horizontal="center" vertical="center" wrapText="1"/>
    </xf>
    <xf numFmtId="176" fontId="6" fillId="32" borderId="18" xfId="0" applyNumberFormat="1" applyFont="1" applyFill="1" applyBorder="1" applyAlignment="1" quotePrefix="1">
      <alignment horizontal="center" vertical="center" wrapText="1"/>
    </xf>
    <xf numFmtId="0" fontId="1" fillId="32" borderId="35" xfId="70" applyFill="1" applyBorder="1" applyAlignment="1">
      <alignment horizontal="center" vertical="center"/>
      <protection/>
    </xf>
    <xf numFmtId="0" fontId="1" fillId="32" borderId="17" xfId="70" applyFill="1" applyBorder="1" applyAlignment="1">
      <alignment horizontal="center" vertical="center"/>
      <protection/>
    </xf>
    <xf numFmtId="0" fontId="1" fillId="32" borderId="18" xfId="70" applyFill="1" applyBorder="1" applyAlignment="1">
      <alignment horizontal="center" vertical="center"/>
      <protection/>
    </xf>
    <xf numFmtId="0" fontId="6" fillId="32" borderId="35" xfId="70" applyFont="1" applyFill="1" applyBorder="1" applyAlignment="1">
      <alignment horizontal="left" vertical="center" wrapText="1"/>
      <protection/>
    </xf>
    <xf numFmtId="0" fontId="6" fillId="32" borderId="17" xfId="70" applyFont="1" applyFill="1" applyBorder="1" applyAlignment="1">
      <alignment horizontal="left" vertical="center"/>
      <protection/>
    </xf>
    <xf numFmtId="0" fontId="6" fillId="32" borderId="18" xfId="70" applyFont="1" applyFill="1" applyBorder="1" applyAlignment="1">
      <alignment horizontal="left" vertical="center"/>
      <protection/>
    </xf>
    <xf numFmtId="0" fontId="6" fillId="32" borderId="59" xfId="0" applyFont="1" applyFill="1" applyBorder="1" applyAlignment="1">
      <alignment horizontal="center" vertical="center" wrapText="1"/>
    </xf>
    <xf numFmtId="0" fontId="6" fillId="32" borderId="42" xfId="0" applyFont="1" applyFill="1" applyBorder="1" applyAlignment="1" quotePrefix="1">
      <alignment horizontal="center" vertical="center" wrapText="1"/>
    </xf>
    <xf numFmtId="0" fontId="6" fillId="32" borderId="43" xfId="0" applyFont="1" applyFill="1" applyBorder="1" applyAlignment="1">
      <alignment horizontal="center" vertical="center" wrapText="1"/>
    </xf>
    <xf numFmtId="176" fontId="6" fillId="32" borderId="18" xfId="0" applyNumberFormat="1" applyFont="1" applyFill="1" applyBorder="1" applyAlignment="1">
      <alignment horizontal="center" vertical="center" wrapText="1"/>
    </xf>
    <xf numFmtId="176" fontId="6" fillId="32" borderId="35" xfId="0" applyNumberFormat="1" applyFont="1" applyFill="1" applyBorder="1" applyAlignment="1">
      <alignment horizontal="left" vertical="center" wrapText="1"/>
    </xf>
    <xf numFmtId="176" fontId="6" fillId="32" borderId="17" xfId="0" applyNumberFormat="1" applyFont="1" applyFill="1" applyBorder="1" applyAlignment="1">
      <alignment horizontal="left" vertical="center" wrapText="1"/>
    </xf>
    <xf numFmtId="49" fontId="6" fillId="32" borderId="35" xfId="0" applyNumberFormat="1" applyFont="1" applyFill="1" applyBorder="1" applyAlignment="1">
      <alignment horizontal="left" vertical="center" wrapText="1"/>
    </xf>
    <xf numFmtId="49" fontId="6" fillId="32" borderId="17" xfId="0" applyNumberFormat="1" applyFont="1" applyFill="1" applyBorder="1" applyAlignment="1">
      <alignment horizontal="left" vertical="center" wrapText="1"/>
    </xf>
    <xf numFmtId="49" fontId="6" fillId="32" borderId="18" xfId="0" applyNumberFormat="1" applyFont="1" applyFill="1" applyBorder="1" applyAlignment="1">
      <alignment horizontal="left" vertical="center" wrapText="1"/>
    </xf>
    <xf numFmtId="176" fontId="6" fillId="0" borderId="35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76" xfId="0" applyFont="1" applyFill="1" applyBorder="1" applyAlignment="1">
      <alignment horizontal="center" vertical="center" wrapText="1"/>
    </xf>
    <xf numFmtId="0" fontId="6" fillId="32" borderId="77" xfId="0" applyFont="1" applyFill="1" applyBorder="1" applyAlignment="1" quotePrefix="1">
      <alignment horizontal="center" vertical="center" wrapText="1"/>
    </xf>
    <xf numFmtId="0" fontId="6" fillId="32" borderId="78" xfId="0" applyFont="1" applyFill="1" applyBorder="1" applyAlignment="1">
      <alignment horizontal="center" vertical="center" wrapText="1"/>
    </xf>
    <xf numFmtId="0" fontId="6" fillId="32" borderId="79" xfId="0" applyFont="1" applyFill="1" applyBorder="1" applyAlignment="1">
      <alignment horizontal="center" vertical="center" wrapText="1"/>
    </xf>
    <xf numFmtId="0" fontId="6" fillId="32" borderId="80" xfId="0" applyFont="1" applyFill="1" applyBorder="1" applyAlignment="1">
      <alignment horizontal="center" vertical="center" wrapText="1"/>
    </xf>
    <xf numFmtId="0" fontId="6" fillId="32" borderId="65" xfId="0" applyFont="1" applyFill="1" applyBorder="1" applyAlignment="1">
      <alignment horizontal="center" vertical="center" wrapText="1"/>
    </xf>
    <xf numFmtId="0" fontId="6" fillId="32" borderId="66" xfId="0" applyFont="1" applyFill="1" applyBorder="1" applyAlignment="1">
      <alignment horizontal="center" vertical="center" wrapText="1"/>
    </xf>
    <xf numFmtId="0" fontId="6" fillId="32" borderId="81" xfId="0" applyFont="1" applyFill="1" applyBorder="1" applyAlignment="1">
      <alignment horizontal="center" vertical="center" wrapText="1"/>
    </xf>
    <xf numFmtId="0" fontId="6" fillId="32" borderId="41" xfId="0" applyFont="1" applyFill="1" applyBorder="1" applyAlignment="1" quotePrefix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  <xf numFmtId="41" fontId="8" fillId="32" borderId="15" xfId="53" applyFont="1" applyFill="1" applyBorder="1" applyAlignment="1">
      <alignment horizontal="right" vertical="center" wrapText="1"/>
    </xf>
    <xf numFmtId="176" fontId="6" fillId="32" borderId="80" xfId="0" applyNumberFormat="1" applyFont="1" applyFill="1" applyBorder="1" applyAlignment="1">
      <alignment horizontal="center" vertical="center" wrapText="1"/>
    </xf>
    <xf numFmtId="0" fontId="1" fillId="32" borderId="0" xfId="70" applyFill="1" applyBorder="1">
      <alignment vertical="center"/>
      <protection/>
    </xf>
    <xf numFmtId="0" fontId="6" fillId="32" borderId="82" xfId="0" applyFont="1" applyFill="1" applyBorder="1" applyAlignment="1" quotePrefix="1">
      <alignment horizontal="center" vertical="center" wrapText="1"/>
    </xf>
    <xf numFmtId="0" fontId="6" fillId="32" borderId="83" xfId="0" applyFont="1" applyFill="1" applyBorder="1" applyAlignment="1">
      <alignment horizontal="center" vertical="center" wrapText="1"/>
    </xf>
    <xf numFmtId="0" fontId="6" fillId="32" borderId="84" xfId="0" applyFont="1" applyFill="1" applyBorder="1" applyAlignment="1">
      <alignment horizontal="center" vertical="center" wrapText="1"/>
    </xf>
    <xf numFmtId="0" fontId="6" fillId="32" borderId="85" xfId="0" applyFont="1" applyFill="1" applyBorder="1" applyAlignment="1">
      <alignment horizontal="center" vertical="center" wrapText="1"/>
    </xf>
    <xf numFmtId="0" fontId="6" fillId="32" borderId="86" xfId="0" applyFont="1" applyFill="1" applyBorder="1" applyAlignment="1">
      <alignment horizontal="center" vertical="center" wrapText="1"/>
    </xf>
    <xf numFmtId="41" fontId="8" fillId="32" borderId="83" xfId="53" applyFont="1" applyFill="1" applyBorder="1" applyAlignment="1">
      <alignment horizontal="right" vertical="center" wrapText="1"/>
    </xf>
    <xf numFmtId="176" fontId="6" fillId="32" borderId="87" xfId="0" applyNumberFormat="1" applyFont="1" applyFill="1" applyBorder="1" applyAlignment="1">
      <alignment horizontal="center" vertical="center" wrapText="1"/>
    </xf>
    <xf numFmtId="176" fontId="6" fillId="32" borderId="85" xfId="0" applyNumberFormat="1" applyFont="1" applyFill="1" applyBorder="1" applyAlignment="1">
      <alignment horizontal="center" vertical="center" wrapText="1"/>
    </xf>
    <xf numFmtId="176" fontId="6" fillId="32" borderId="88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2 2" xfId="51"/>
    <cellStyle name="쉼표 [0] 2 3" xfId="52"/>
    <cellStyle name="쉼표 [0] 3" xfId="53"/>
    <cellStyle name="연결된 셀" xfId="54"/>
    <cellStyle name="Followed Hyperlink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Currency" xfId="65"/>
    <cellStyle name="Currency [0]" xfId="66"/>
    <cellStyle name="표준 2" xfId="67"/>
    <cellStyle name="표준 2 2" xfId="68"/>
    <cellStyle name="표준 2 2 2" xfId="69"/>
    <cellStyle name="표준 2 3" xfId="70"/>
    <cellStyle name="표준 2_2012안심예산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view="pageBreakPreview" zoomScaleSheetLayoutView="100" zoomScalePageLayoutView="0" workbookViewId="0" topLeftCell="A1">
      <selection activeCell="O10" sqref="O10"/>
    </sheetView>
  </sheetViews>
  <sheetFormatPr defaultColWidth="9.140625" defaultRowHeight="15"/>
  <cols>
    <col min="1" max="1" width="3.7109375" style="9" customWidth="1"/>
    <col min="2" max="2" width="10.7109375" style="10" customWidth="1"/>
    <col min="3" max="3" width="3.7109375" style="10" customWidth="1"/>
    <col min="4" max="4" width="11.7109375" style="33" customWidth="1"/>
    <col min="5" max="5" width="3.7109375" style="33" customWidth="1"/>
    <col min="6" max="6" width="13.28125" style="33" customWidth="1"/>
    <col min="7" max="7" width="11.28125" style="34" customWidth="1"/>
    <col min="8" max="8" width="2.57421875" style="35" customWidth="1"/>
    <col min="9" max="9" width="9.57421875" style="35" customWidth="1"/>
    <col min="10" max="10" width="1.8515625" style="35" customWidth="1"/>
    <col min="11" max="11" width="3.140625" style="35" customWidth="1"/>
    <col min="12" max="12" width="3.421875" style="35" customWidth="1"/>
    <col min="13" max="13" width="2.57421875" style="35" customWidth="1"/>
    <col min="14" max="14" width="10.421875" style="35" customWidth="1"/>
    <col min="15" max="15" width="21.421875" style="1" customWidth="1"/>
    <col min="16" max="16" width="14.57421875" style="1" customWidth="1"/>
    <col min="17" max="16384" width="9.00390625" style="1" customWidth="1"/>
  </cols>
  <sheetData>
    <row r="1" spans="1:14" ht="45" customHeight="1">
      <c r="A1" s="81" t="s">
        <v>96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3" customFormat="1" ht="23.25" customHeight="1" thickBot="1">
      <c r="A2" s="82" t="s">
        <v>36</v>
      </c>
      <c r="B2" s="82"/>
      <c r="C2" s="2"/>
      <c r="D2" s="2"/>
      <c r="E2" s="2"/>
      <c r="F2" s="83" t="s">
        <v>37</v>
      </c>
      <c r="G2" s="83"/>
      <c r="H2" s="83"/>
      <c r="I2" s="83"/>
      <c r="J2" s="83"/>
      <c r="K2" s="83"/>
      <c r="L2" s="83"/>
      <c r="M2" s="83"/>
      <c r="N2" s="83"/>
    </row>
    <row r="3" spans="1:14" ht="18.75" customHeight="1">
      <c r="A3" s="84" t="s">
        <v>0</v>
      </c>
      <c r="B3" s="85"/>
      <c r="C3" s="85"/>
      <c r="D3" s="85"/>
      <c r="E3" s="85"/>
      <c r="F3" s="85"/>
      <c r="G3" s="86" t="s">
        <v>38</v>
      </c>
      <c r="H3" s="88" t="s">
        <v>39</v>
      </c>
      <c r="I3" s="89"/>
      <c r="J3" s="89"/>
      <c r="K3" s="89"/>
      <c r="L3" s="89"/>
      <c r="M3" s="89"/>
      <c r="N3" s="90"/>
    </row>
    <row r="4" spans="1:14" ht="18.75" customHeight="1" thickBot="1">
      <c r="A4" s="94" t="s">
        <v>1</v>
      </c>
      <c r="B4" s="95"/>
      <c r="C4" s="96" t="s">
        <v>2</v>
      </c>
      <c r="D4" s="95"/>
      <c r="E4" s="96" t="s">
        <v>3</v>
      </c>
      <c r="F4" s="97"/>
      <c r="G4" s="87"/>
      <c r="H4" s="91"/>
      <c r="I4" s="92"/>
      <c r="J4" s="92"/>
      <c r="K4" s="92"/>
      <c r="L4" s="92"/>
      <c r="M4" s="92"/>
      <c r="N4" s="93"/>
    </row>
    <row r="5" spans="1:16" ht="30" customHeight="1" thickTop="1">
      <c r="A5" s="98" t="s">
        <v>40</v>
      </c>
      <c r="B5" s="99" t="s">
        <v>5</v>
      </c>
      <c r="C5" s="12">
        <v>41</v>
      </c>
      <c r="D5" s="12" t="s">
        <v>41</v>
      </c>
      <c r="E5" s="12">
        <v>412</v>
      </c>
      <c r="F5" s="17" t="s">
        <v>42</v>
      </c>
      <c r="G5" s="19"/>
      <c r="H5" s="5"/>
      <c r="I5" s="8"/>
      <c r="J5" s="8"/>
      <c r="K5" s="8"/>
      <c r="L5" s="8"/>
      <c r="M5" s="8"/>
      <c r="N5" s="16"/>
      <c r="P5" s="23"/>
    </row>
    <row r="6" spans="1:14" ht="30" customHeight="1">
      <c r="A6" s="80"/>
      <c r="B6" s="100"/>
      <c r="C6" s="101" t="s">
        <v>4</v>
      </c>
      <c r="D6" s="102"/>
      <c r="E6" s="102"/>
      <c r="F6" s="102"/>
      <c r="G6" s="24"/>
      <c r="H6" s="6"/>
      <c r="I6" s="14"/>
      <c r="J6" s="14"/>
      <c r="K6" s="14"/>
      <c r="L6" s="14"/>
      <c r="M6" s="14"/>
      <c r="N6" s="15"/>
    </row>
    <row r="7" spans="1:14" ht="30" customHeight="1">
      <c r="A7" s="78" t="s">
        <v>43</v>
      </c>
      <c r="B7" s="103" t="s">
        <v>6</v>
      </c>
      <c r="C7" s="7">
        <v>51</v>
      </c>
      <c r="D7" s="7" t="s">
        <v>6</v>
      </c>
      <c r="E7" s="7">
        <v>512</v>
      </c>
      <c r="F7" s="18" t="s">
        <v>44</v>
      </c>
      <c r="G7" s="25">
        <f>N7</f>
        <v>1260000</v>
      </c>
      <c r="H7" s="6" t="s">
        <v>45</v>
      </c>
      <c r="I7" s="14">
        <v>105000</v>
      </c>
      <c r="J7" s="14" t="s">
        <v>46</v>
      </c>
      <c r="K7" s="14">
        <v>12</v>
      </c>
      <c r="L7" s="14" t="s">
        <v>47</v>
      </c>
      <c r="M7" s="26" t="s">
        <v>48</v>
      </c>
      <c r="N7" s="15">
        <f>I7*K7</f>
        <v>1260000</v>
      </c>
    </row>
    <row r="8" spans="1:14" ht="30" customHeight="1">
      <c r="A8" s="80"/>
      <c r="B8" s="100"/>
      <c r="C8" s="101" t="s">
        <v>4</v>
      </c>
      <c r="D8" s="102"/>
      <c r="E8" s="102"/>
      <c r="F8" s="102"/>
      <c r="G8" s="25">
        <f>G7</f>
        <v>1260000</v>
      </c>
      <c r="H8" s="6"/>
      <c r="I8" s="14"/>
      <c r="J8" s="14"/>
      <c r="K8" s="14"/>
      <c r="L8" s="14"/>
      <c r="M8" s="14"/>
      <c r="N8" s="15"/>
    </row>
    <row r="9" spans="1:14" ht="30" customHeight="1">
      <c r="A9" s="78" t="s">
        <v>49</v>
      </c>
      <c r="B9" s="103" t="s">
        <v>50</v>
      </c>
      <c r="C9" s="103">
        <v>61</v>
      </c>
      <c r="D9" s="103" t="s">
        <v>50</v>
      </c>
      <c r="E9" s="7">
        <v>611</v>
      </c>
      <c r="F9" s="18" t="s">
        <v>51</v>
      </c>
      <c r="G9" s="27"/>
      <c r="H9" s="6"/>
      <c r="I9" s="14"/>
      <c r="J9" s="14"/>
      <c r="K9" s="14"/>
      <c r="L9" s="14"/>
      <c r="M9" s="14"/>
      <c r="N9" s="15"/>
    </row>
    <row r="10" spans="1:14" ht="30" customHeight="1">
      <c r="A10" s="79"/>
      <c r="B10" s="99"/>
      <c r="C10" s="100"/>
      <c r="D10" s="100"/>
      <c r="E10" s="7">
        <v>612</v>
      </c>
      <c r="F10" s="18" t="s">
        <v>52</v>
      </c>
      <c r="G10" s="28"/>
      <c r="H10" s="6"/>
      <c r="I10" s="14"/>
      <c r="J10" s="14"/>
      <c r="K10" s="14"/>
      <c r="L10" s="14"/>
      <c r="M10" s="14"/>
      <c r="N10" s="15"/>
    </row>
    <row r="11" spans="1:14" ht="30" customHeight="1">
      <c r="A11" s="80"/>
      <c r="B11" s="100"/>
      <c r="C11" s="101" t="s">
        <v>4</v>
      </c>
      <c r="D11" s="102"/>
      <c r="E11" s="102"/>
      <c r="F11" s="102"/>
      <c r="G11" s="29"/>
      <c r="H11" s="6"/>
      <c r="I11" s="14"/>
      <c r="J11" s="14"/>
      <c r="K11" s="14"/>
      <c r="L11" s="14"/>
      <c r="M11" s="14"/>
      <c r="N11" s="15"/>
    </row>
    <row r="12" spans="1:14" ht="30" customHeight="1">
      <c r="A12" s="78" t="s">
        <v>53</v>
      </c>
      <c r="B12" s="103" t="s">
        <v>7</v>
      </c>
      <c r="C12" s="103">
        <v>71</v>
      </c>
      <c r="D12" s="103" t="s">
        <v>7</v>
      </c>
      <c r="E12" s="103">
        <v>711</v>
      </c>
      <c r="F12" s="107" t="s">
        <v>82</v>
      </c>
      <c r="G12" s="109">
        <v>1000000</v>
      </c>
      <c r="H12" s="116" t="s">
        <v>90</v>
      </c>
      <c r="I12" s="117"/>
      <c r="J12" s="117"/>
      <c r="K12" s="117"/>
      <c r="L12" s="117"/>
      <c r="M12" s="117"/>
      <c r="N12" s="118"/>
    </row>
    <row r="13" spans="1:14" ht="18" customHeight="1">
      <c r="A13" s="98"/>
      <c r="B13" s="99"/>
      <c r="C13" s="99"/>
      <c r="D13" s="99"/>
      <c r="E13" s="99"/>
      <c r="F13" s="114"/>
      <c r="G13" s="115"/>
      <c r="H13" s="104" t="s">
        <v>91</v>
      </c>
      <c r="I13" s="105"/>
      <c r="J13" s="105"/>
      <c r="K13" s="105"/>
      <c r="L13" s="105"/>
      <c r="M13" s="105"/>
      <c r="N13" s="106"/>
    </row>
    <row r="14" spans="1:14" ht="30" customHeight="1">
      <c r="A14" s="98"/>
      <c r="B14" s="99"/>
      <c r="C14" s="99"/>
      <c r="D14" s="99"/>
      <c r="E14" s="99"/>
      <c r="F14" s="108"/>
      <c r="G14" s="110"/>
      <c r="H14" s="5"/>
      <c r="I14" s="75"/>
      <c r="J14" s="75"/>
      <c r="K14" s="75"/>
      <c r="L14" s="75"/>
      <c r="M14" s="76"/>
      <c r="N14" s="77"/>
    </row>
    <row r="15" spans="1:14" ht="30" customHeight="1">
      <c r="A15" s="79"/>
      <c r="B15" s="99"/>
      <c r="C15" s="99"/>
      <c r="D15" s="99"/>
      <c r="E15" s="99"/>
      <c r="F15" s="107" t="s">
        <v>55</v>
      </c>
      <c r="G15" s="109">
        <v>18317640</v>
      </c>
      <c r="H15" s="119" t="s">
        <v>88</v>
      </c>
      <c r="I15" s="120"/>
      <c r="J15" s="120"/>
      <c r="K15" s="120"/>
      <c r="L15" s="120"/>
      <c r="M15" s="120"/>
      <c r="N15" s="121"/>
    </row>
    <row r="16" spans="1:14" ht="18" customHeight="1">
      <c r="A16" s="79"/>
      <c r="B16" s="99"/>
      <c r="C16" s="99"/>
      <c r="D16" s="99"/>
      <c r="E16" s="99"/>
      <c r="F16" s="108"/>
      <c r="G16" s="110"/>
      <c r="H16" s="111" t="s">
        <v>89</v>
      </c>
      <c r="I16" s="112"/>
      <c r="J16" s="112"/>
      <c r="K16" s="112"/>
      <c r="L16" s="112"/>
      <c r="M16" s="112"/>
      <c r="N16" s="113"/>
    </row>
    <row r="17" spans="1:14" ht="30" customHeight="1">
      <c r="A17" s="80"/>
      <c r="B17" s="100"/>
      <c r="C17" s="101" t="s">
        <v>4</v>
      </c>
      <c r="D17" s="102"/>
      <c r="E17" s="102"/>
      <c r="F17" s="102"/>
      <c r="G17" s="27">
        <f>G12+G15</f>
        <v>19317640</v>
      </c>
      <c r="H17" s="4"/>
      <c r="I17" s="14"/>
      <c r="J17" s="14"/>
      <c r="K17" s="14"/>
      <c r="L17" s="14"/>
      <c r="M17" s="14"/>
      <c r="N17" s="15"/>
    </row>
    <row r="18" spans="1:14" ht="30" customHeight="1">
      <c r="A18" s="78" t="s">
        <v>57</v>
      </c>
      <c r="B18" s="103" t="s">
        <v>8</v>
      </c>
      <c r="C18" s="103">
        <v>81</v>
      </c>
      <c r="D18" s="103" t="s">
        <v>8</v>
      </c>
      <c r="E18" s="7">
        <v>811</v>
      </c>
      <c r="F18" s="18" t="s">
        <v>9</v>
      </c>
      <c r="G18" s="29">
        <v>215653</v>
      </c>
      <c r="H18" s="6"/>
      <c r="I18" s="14"/>
      <c r="J18" s="14"/>
      <c r="K18" s="14"/>
      <c r="L18" s="14"/>
      <c r="M18" s="14"/>
      <c r="N18" s="15"/>
    </row>
    <row r="19" spans="1:14" ht="30" customHeight="1">
      <c r="A19" s="79"/>
      <c r="B19" s="99"/>
      <c r="C19" s="100"/>
      <c r="D19" s="100"/>
      <c r="E19" s="7">
        <v>812</v>
      </c>
      <c r="F19" s="18" t="s">
        <v>87</v>
      </c>
      <c r="G19" s="25"/>
      <c r="H19" s="6"/>
      <c r="I19" s="14"/>
      <c r="J19" s="14"/>
      <c r="K19" s="14"/>
      <c r="L19" s="14"/>
      <c r="M19" s="14"/>
      <c r="N19" s="15"/>
    </row>
    <row r="20" spans="1:14" ht="30" customHeight="1">
      <c r="A20" s="80"/>
      <c r="B20" s="100"/>
      <c r="C20" s="101" t="s">
        <v>4</v>
      </c>
      <c r="D20" s="102"/>
      <c r="E20" s="102"/>
      <c r="F20" s="102"/>
      <c r="G20" s="27">
        <f>SUM(G18:G19)</f>
        <v>215653</v>
      </c>
      <c r="H20" s="6"/>
      <c r="I20" s="14"/>
      <c r="J20" s="14"/>
      <c r="K20" s="14"/>
      <c r="L20" s="14"/>
      <c r="M20" s="14"/>
      <c r="N20" s="15"/>
    </row>
    <row r="21" spans="1:14" ht="30" customHeight="1">
      <c r="A21" s="78" t="s">
        <v>58</v>
      </c>
      <c r="B21" s="103" t="s">
        <v>59</v>
      </c>
      <c r="C21" s="103">
        <v>91</v>
      </c>
      <c r="D21" s="103" t="s">
        <v>59</v>
      </c>
      <c r="E21" s="7">
        <v>911</v>
      </c>
      <c r="F21" s="18" t="s">
        <v>10</v>
      </c>
      <c r="G21" s="25">
        <f>N21</f>
        <v>1200</v>
      </c>
      <c r="H21" s="6" t="s">
        <v>56</v>
      </c>
      <c r="I21" s="14">
        <v>100</v>
      </c>
      <c r="J21" s="14" t="s">
        <v>60</v>
      </c>
      <c r="K21" s="14">
        <v>12</v>
      </c>
      <c r="L21" s="14" t="s">
        <v>61</v>
      </c>
      <c r="M21" s="26" t="s">
        <v>54</v>
      </c>
      <c r="N21" s="15">
        <f>I21*K21</f>
        <v>1200</v>
      </c>
    </row>
    <row r="22" spans="1:14" ht="30" customHeight="1">
      <c r="A22" s="79"/>
      <c r="B22" s="99"/>
      <c r="C22" s="100"/>
      <c r="D22" s="100"/>
      <c r="E22" s="7">
        <v>912</v>
      </c>
      <c r="F22" s="18" t="s">
        <v>62</v>
      </c>
      <c r="G22" s="25"/>
      <c r="H22" s="6"/>
      <c r="I22" s="14"/>
      <c r="J22" s="14"/>
      <c r="K22" s="14"/>
      <c r="L22" s="14"/>
      <c r="M22" s="26"/>
      <c r="N22" s="15"/>
    </row>
    <row r="23" spans="1:14" ht="30" customHeight="1">
      <c r="A23" s="80"/>
      <c r="B23" s="100"/>
      <c r="C23" s="101" t="s">
        <v>4</v>
      </c>
      <c r="D23" s="102"/>
      <c r="E23" s="102"/>
      <c r="F23" s="102"/>
      <c r="G23" s="25">
        <f>G21+G22</f>
        <v>1200</v>
      </c>
      <c r="H23" s="6"/>
      <c r="I23" s="14"/>
      <c r="J23" s="14"/>
      <c r="K23" s="14"/>
      <c r="L23" s="14"/>
      <c r="M23" s="14"/>
      <c r="N23" s="15"/>
    </row>
    <row r="24" spans="1:14" ht="30" customHeight="1" thickBot="1">
      <c r="A24" s="122" t="s">
        <v>11</v>
      </c>
      <c r="B24" s="123"/>
      <c r="C24" s="123"/>
      <c r="D24" s="123"/>
      <c r="E24" s="123"/>
      <c r="F24" s="123"/>
      <c r="G24" s="30">
        <f>G23+G20+G17+G11+G8+G6</f>
        <v>20794493</v>
      </c>
      <c r="H24" s="13"/>
      <c r="I24" s="31"/>
      <c r="J24" s="31"/>
      <c r="K24" s="31"/>
      <c r="L24" s="31"/>
      <c r="M24" s="31"/>
      <c r="N24" s="32"/>
    </row>
  </sheetData>
  <sheetProtection/>
  <mergeCells count="45">
    <mergeCell ref="H12:N12"/>
    <mergeCell ref="H15:N15"/>
    <mergeCell ref="A24:F24"/>
    <mergeCell ref="C17:F17"/>
    <mergeCell ref="A18:A20"/>
    <mergeCell ref="B18:B20"/>
    <mergeCell ref="C18:C19"/>
    <mergeCell ref="D18:D19"/>
    <mergeCell ref="C20:F20"/>
    <mergeCell ref="A12:A17"/>
    <mergeCell ref="B12:B17"/>
    <mergeCell ref="A21:A23"/>
    <mergeCell ref="F12:F14"/>
    <mergeCell ref="G12:G14"/>
    <mergeCell ref="E12:E16"/>
    <mergeCell ref="B21:B23"/>
    <mergeCell ref="C21:C22"/>
    <mergeCell ref="D21:D22"/>
    <mergeCell ref="C23:F23"/>
    <mergeCell ref="H13:N13"/>
    <mergeCell ref="F15:F16"/>
    <mergeCell ref="G15:G16"/>
    <mergeCell ref="H16:N16"/>
    <mergeCell ref="B9:B11"/>
    <mergeCell ref="C9:C10"/>
    <mergeCell ref="D9:D10"/>
    <mergeCell ref="C11:F11"/>
    <mergeCell ref="C12:C16"/>
    <mergeCell ref="D12:D16"/>
    <mergeCell ref="A5:A6"/>
    <mergeCell ref="B5:B6"/>
    <mergeCell ref="C6:F6"/>
    <mergeCell ref="A7:A8"/>
    <mergeCell ref="B7:B8"/>
    <mergeCell ref="C8:F8"/>
    <mergeCell ref="A9:A11"/>
    <mergeCell ref="A1:N1"/>
    <mergeCell ref="A2:B2"/>
    <mergeCell ref="F2:N2"/>
    <mergeCell ref="A3:F3"/>
    <mergeCell ref="G3:G4"/>
    <mergeCell ref="H3:N4"/>
    <mergeCell ref="A4:B4"/>
    <mergeCell ref="C4:D4"/>
    <mergeCell ref="E4:F4"/>
  </mergeCells>
  <printOptions horizontalCentered="1"/>
  <pageMargins left="0.1968503937007874" right="0.1968503937007874" top="0.6692913385826772" bottom="0.35433070866141736" header="0.31496062992125984" footer="0.31496062992125984"/>
  <pageSetup fitToHeight="0" fitToWidth="1" horizontalDpi="300" verticalDpi="300" orientation="portrait" paperSize="9" r:id="rId1"/>
  <headerFooter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view="pageBreakPreview" zoomScaleSheetLayoutView="100" zoomScalePageLayoutView="0" workbookViewId="0" topLeftCell="A17">
      <selection activeCell="S28" sqref="S28"/>
    </sheetView>
  </sheetViews>
  <sheetFormatPr defaultColWidth="9.140625" defaultRowHeight="15"/>
  <cols>
    <col min="1" max="1" width="3.7109375" style="70" customWidth="1"/>
    <col min="2" max="2" width="11.7109375" style="70" customWidth="1"/>
    <col min="3" max="3" width="3.7109375" style="70" customWidth="1"/>
    <col min="4" max="4" width="11.7109375" style="71" customWidth="1"/>
    <col min="5" max="5" width="3.7109375" style="71" customWidth="1"/>
    <col min="6" max="6" width="11.7109375" style="71" customWidth="1"/>
    <col min="7" max="7" width="14.140625" style="72" customWidth="1"/>
    <col min="8" max="8" width="2.57421875" style="35" customWidth="1"/>
    <col min="9" max="9" width="6.57421875" style="35" customWidth="1"/>
    <col min="10" max="10" width="1.8515625" style="35" customWidth="1"/>
    <col min="11" max="11" width="3.140625" style="35" customWidth="1"/>
    <col min="12" max="12" width="3.421875" style="35" customWidth="1"/>
    <col min="13" max="13" width="2.57421875" style="35" customWidth="1"/>
    <col min="14" max="14" width="8.140625" style="35" customWidth="1"/>
    <col min="15" max="16384" width="9.00390625" style="36" customWidth="1"/>
  </cols>
  <sheetData>
    <row r="1" spans="1:14" s="1" customFormat="1" ht="35.25" customHeight="1">
      <c r="A1" s="81" t="s">
        <v>95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3" customFormat="1" ht="23.25" customHeight="1" thickBot="1">
      <c r="A2" s="82" t="s">
        <v>63</v>
      </c>
      <c r="B2" s="82"/>
      <c r="C2" s="11"/>
      <c r="D2" s="11"/>
      <c r="E2" s="11"/>
      <c r="F2" s="83" t="s">
        <v>64</v>
      </c>
      <c r="G2" s="83"/>
      <c r="H2" s="83"/>
      <c r="I2" s="83"/>
      <c r="J2" s="83"/>
      <c r="K2" s="83"/>
      <c r="L2" s="83"/>
      <c r="M2" s="83"/>
      <c r="N2" s="83"/>
    </row>
    <row r="3" spans="1:14" ht="18.75" customHeight="1">
      <c r="A3" s="131" t="s">
        <v>0</v>
      </c>
      <c r="B3" s="132"/>
      <c r="C3" s="132"/>
      <c r="D3" s="132"/>
      <c r="E3" s="132"/>
      <c r="F3" s="133"/>
      <c r="G3" s="134" t="s">
        <v>65</v>
      </c>
      <c r="H3" s="88" t="s">
        <v>66</v>
      </c>
      <c r="I3" s="89"/>
      <c r="J3" s="89"/>
      <c r="K3" s="89"/>
      <c r="L3" s="89"/>
      <c r="M3" s="89"/>
      <c r="N3" s="90"/>
    </row>
    <row r="4" spans="1:14" s="37" customFormat="1" ht="18.75" customHeight="1" thickBot="1">
      <c r="A4" s="94" t="s">
        <v>1</v>
      </c>
      <c r="B4" s="95"/>
      <c r="C4" s="96" t="s">
        <v>2</v>
      </c>
      <c r="D4" s="95"/>
      <c r="E4" s="96" t="s">
        <v>3</v>
      </c>
      <c r="F4" s="95"/>
      <c r="G4" s="135"/>
      <c r="H4" s="91"/>
      <c r="I4" s="92"/>
      <c r="J4" s="92"/>
      <c r="K4" s="92"/>
      <c r="L4" s="92"/>
      <c r="M4" s="92"/>
      <c r="N4" s="93"/>
    </row>
    <row r="5" spans="1:14" s="42" customFormat="1" ht="28.5" customHeight="1" thickTop="1">
      <c r="A5" s="141" t="s">
        <v>67</v>
      </c>
      <c r="B5" s="143" t="s">
        <v>12</v>
      </c>
      <c r="C5" s="143">
        <v>11</v>
      </c>
      <c r="D5" s="143" t="s">
        <v>13</v>
      </c>
      <c r="E5" s="22">
        <v>111</v>
      </c>
      <c r="F5" s="22" t="s">
        <v>14</v>
      </c>
      <c r="G5" s="38"/>
      <c r="H5" s="39"/>
      <c r="I5" s="40"/>
      <c r="J5" s="40"/>
      <c r="K5" s="40"/>
      <c r="L5" s="40"/>
      <c r="M5" s="40"/>
      <c r="N5" s="41"/>
    </row>
    <row r="6" spans="1:14" s="42" customFormat="1" ht="28.5" customHeight="1">
      <c r="A6" s="142"/>
      <c r="B6" s="139"/>
      <c r="C6" s="139"/>
      <c r="D6" s="139"/>
      <c r="E6" s="43">
        <v>112</v>
      </c>
      <c r="F6" s="43" t="s">
        <v>68</v>
      </c>
      <c r="G6" s="44"/>
      <c r="H6" s="45"/>
      <c r="I6" s="46"/>
      <c r="J6" s="46"/>
      <c r="K6" s="46"/>
      <c r="L6" s="46"/>
      <c r="M6" s="46"/>
      <c r="N6" s="47"/>
    </row>
    <row r="7" spans="1:14" s="42" customFormat="1" ht="28.5" customHeight="1">
      <c r="A7" s="142"/>
      <c r="B7" s="139"/>
      <c r="C7" s="139"/>
      <c r="D7" s="139"/>
      <c r="E7" s="43">
        <v>113</v>
      </c>
      <c r="F7" s="43" t="s">
        <v>15</v>
      </c>
      <c r="G7" s="44"/>
      <c r="H7" s="45"/>
      <c r="I7" s="46"/>
      <c r="J7" s="46"/>
      <c r="K7" s="46"/>
      <c r="L7" s="46"/>
      <c r="M7" s="48"/>
      <c r="N7" s="47"/>
    </row>
    <row r="8" spans="1:14" s="42" customFormat="1" ht="28.5" customHeight="1">
      <c r="A8" s="142"/>
      <c r="B8" s="139"/>
      <c r="C8" s="139"/>
      <c r="D8" s="139"/>
      <c r="E8" s="43">
        <v>115</v>
      </c>
      <c r="F8" s="43" t="s">
        <v>69</v>
      </c>
      <c r="G8" s="44"/>
      <c r="H8" s="45"/>
      <c r="I8" s="46"/>
      <c r="J8" s="46"/>
      <c r="K8" s="46"/>
      <c r="L8" s="46"/>
      <c r="M8" s="46"/>
      <c r="N8" s="47"/>
    </row>
    <row r="9" spans="1:14" s="42" customFormat="1" ht="28.5" customHeight="1">
      <c r="A9" s="142"/>
      <c r="B9" s="139"/>
      <c r="C9" s="139"/>
      <c r="D9" s="139"/>
      <c r="E9" s="43">
        <v>116</v>
      </c>
      <c r="F9" s="43" t="s">
        <v>70</v>
      </c>
      <c r="G9" s="44"/>
      <c r="H9" s="45"/>
      <c r="I9" s="46"/>
      <c r="J9" s="46"/>
      <c r="K9" s="46"/>
      <c r="L9" s="46"/>
      <c r="M9" s="46"/>
      <c r="N9" s="47"/>
    </row>
    <row r="10" spans="1:14" s="42" customFormat="1" ht="28.5" customHeight="1">
      <c r="A10" s="142"/>
      <c r="B10" s="139"/>
      <c r="C10" s="139"/>
      <c r="D10" s="139"/>
      <c r="E10" s="43">
        <v>117</v>
      </c>
      <c r="F10" s="43" t="s">
        <v>71</v>
      </c>
      <c r="G10" s="44"/>
      <c r="H10" s="45"/>
      <c r="I10" s="46"/>
      <c r="J10" s="46"/>
      <c r="K10" s="46"/>
      <c r="L10" s="46"/>
      <c r="M10" s="46"/>
      <c r="N10" s="47"/>
    </row>
    <row r="11" spans="1:14" s="42" customFormat="1" ht="28.5" customHeight="1">
      <c r="A11" s="142"/>
      <c r="B11" s="139"/>
      <c r="C11" s="140"/>
      <c r="D11" s="140"/>
      <c r="E11" s="129" t="s">
        <v>16</v>
      </c>
      <c r="F11" s="130"/>
      <c r="G11" s="44"/>
      <c r="H11" s="49"/>
      <c r="I11" s="50"/>
      <c r="J11" s="50"/>
      <c r="K11" s="50"/>
      <c r="L11" s="50"/>
      <c r="M11" s="51"/>
      <c r="N11" s="52"/>
    </row>
    <row r="12" spans="1:14" s="42" customFormat="1" ht="28.5" customHeight="1">
      <c r="A12" s="142"/>
      <c r="B12" s="139"/>
      <c r="C12" s="144">
        <v>12</v>
      </c>
      <c r="D12" s="144" t="s">
        <v>17</v>
      </c>
      <c r="E12" s="43">
        <v>121</v>
      </c>
      <c r="F12" s="43" t="s">
        <v>18</v>
      </c>
      <c r="G12" s="53"/>
      <c r="H12" s="49"/>
      <c r="I12" s="50"/>
      <c r="J12" s="50"/>
      <c r="K12" s="50"/>
      <c r="L12" s="50"/>
      <c r="M12" s="51"/>
      <c r="N12" s="52"/>
    </row>
    <row r="13" spans="1:14" s="42" customFormat="1" ht="28.5" customHeight="1">
      <c r="A13" s="142"/>
      <c r="B13" s="139"/>
      <c r="C13" s="139"/>
      <c r="D13" s="139"/>
      <c r="E13" s="43">
        <v>122</v>
      </c>
      <c r="F13" s="43" t="s">
        <v>19</v>
      </c>
      <c r="G13" s="53"/>
      <c r="H13" s="127"/>
      <c r="I13" s="128"/>
      <c r="J13" s="128"/>
      <c r="K13" s="128"/>
      <c r="L13" s="128"/>
      <c r="M13" s="128"/>
      <c r="N13" s="156"/>
    </row>
    <row r="14" spans="1:14" s="42" customFormat="1" ht="28.5" customHeight="1">
      <c r="A14" s="142"/>
      <c r="B14" s="139"/>
      <c r="C14" s="139"/>
      <c r="D14" s="139"/>
      <c r="E14" s="43">
        <v>123</v>
      </c>
      <c r="F14" s="43" t="s">
        <v>20</v>
      </c>
      <c r="G14" s="53">
        <v>1000000</v>
      </c>
      <c r="H14" s="159" t="s">
        <v>92</v>
      </c>
      <c r="I14" s="160"/>
      <c r="J14" s="160"/>
      <c r="K14" s="160"/>
      <c r="L14" s="160"/>
      <c r="M14" s="160"/>
      <c r="N14" s="161"/>
    </row>
    <row r="15" spans="1:14" s="42" customFormat="1" ht="28.5" customHeight="1">
      <c r="A15" s="142"/>
      <c r="B15" s="139"/>
      <c r="C15" s="140"/>
      <c r="D15" s="140"/>
      <c r="E15" s="129" t="s">
        <v>16</v>
      </c>
      <c r="F15" s="130"/>
      <c r="G15" s="53">
        <f>SUM(G12:G14)</f>
        <v>1000000</v>
      </c>
      <c r="H15" s="49"/>
      <c r="I15" s="50"/>
      <c r="J15" s="50"/>
      <c r="K15" s="50"/>
      <c r="L15" s="50"/>
      <c r="M15" s="51"/>
      <c r="N15" s="52"/>
    </row>
    <row r="16" spans="1:14" s="42" customFormat="1" ht="28.5" customHeight="1">
      <c r="A16" s="142"/>
      <c r="B16" s="139"/>
      <c r="C16" s="144">
        <v>13</v>
      </c>
      <c r="D16" s="144" t="s">
        <v>21</v>
      </c>
      <c r="E16" s="43">
        <v>131</v>
      </c>
      <c r="F16" s="43" t="s">
        <v>22</v>
      </c>
      <c r="G16" s="53"/>
      <c r="H16" s="54"/>
      <c r="I16" s="50"/>
      <c r="J16" s="50"/>
      <c r="K16" s="50"/>
      <c r="L16" s="50"/>
      <c r="M16" s="51"/>
      <c r="N16" s="52"/>
    </row>
    <row r="17" spans="1:14" s="42" customFormat="1" ht="28.5" customHeight="1">
      <c r="A17" s="142"/>
      <c r="B17" s="139"/>
      <c r="C17" s="139"/>
      <c r="D17" s="139"/>
      <c r="E17" s="21">
        <v>132</v>
      </c>
      <c r="F17" s="21" t="s">
        <v>72</v>
      </c>
      <c r="G17" s="55">
        <v>600000</v>
      </c>
      <c r="H17" s="157" t="s">
        <v>73</v>
      </c>
      <c r="I17" s="158"/>
      <c r="J17" s="158"/>
      <c r="K17" s="158"/>
      <c r="L17" s="158"/>
      <c r="M17" s="145"/>
      <c r="N17" s="146"/>
    </row>
    <row r="18" spans="1:14" s="42" customFormat="1" ht="28.5" customHeight="1">
      <c r="A18" s="142"/>
      <c r="B18" s="139"/>
      <c r="C18" s="139"/>
      <c r="D18" s="139"/>
      <c r="E18" s="43">
        <v>133</v>
      </c>
      <c r="F18" s="43" t="s">
        <v>23</v>
      </c>
      <c r="G18" s="53"/>
      <c r="H18" s="147"/>
      <c r="I18" s="148"/>
      <c r="J18" s="148"/>
      <c r="K18" s="148"/>
      <c r="L18" s="148"/>
      <c r="M18" s="148"/>
      <c r="N18" s="149"/>
    </row>
    <row r="19" spans="1:14" s="42" customFormat="1" ht="28.5" customHeight="1">
      <c r="A19" s="142"/>
      <c r="B19" s="139"/>
      <c r="C19" s="139"/>
      <c r="D19" s="139"/>
      <c r="E19" s="43">
        <v>134</v>
      </c>
      <c r="F19" s="43" t="s">
        <v>24</v>
      </c>
      <c r="G19" s="53">
        <v>700000</v>
      </c>
      <c r="H19" s="150" t="s">
        <v>86</v>
      </c>
      <c r="I19" s="151"/>
      <c r="J19" s="151"/>
      <c r="K19" s="151"/>
      <c r="L19" s="151"/>
      <c r="M19" s="151"/>
      <c r="N19" s="152"/>
    </row>
    <row r="20" spans="1:14" s="42" customFormat="1" ht="28.5" customHeight="1">
      <c r="A20" s="142"/>
      <c r="B20" s="139"/>
      <c r="C20" s="139"/>
      <c r="D20" s="139"/>
      <c r="E20" s="43">
        <v>135</v>
      </c>
      <c r="F20" s="43" t="s">
        <v>25</v>
      </c>
      <c r="G20" s="53"/>
      <c r="H20" s="45"/>
      <c r="I20" s="46"/>
      <c r="J20" s="46"/>
      <c r="K20" s="46"/>
      <c r="L20" s="46"/>
      <c r="M20" s="46"/>
      <c r="N20" s="47"/>
    </row>
    <row r="21" spans="1:14" s="42" customFormat="1" ht="28.5" customHeight="1">
      <c r="A21" s="142"/>
      <c r="B21" s="139"/>
      <c r="C21" s="139"/>
      <c r="D21" s="139"/>
      <c r="E21" s="43">
        <v>136</v>
      </c>
      <c r="F21" s="43" t="s">
        <v>26</v>
      </c>
      <c r="G21" s="53"/>
      <c r="H21" s="127"/>
      <c r="I21" s="128"/>
      <c r="J21" s="128"/>
      <c r="K21" s="128"/>
      <c r="L21" s="128"/>
      <c r="M21" s="128"/>
      <c r="N21" s="47"/>
    </row>
    <row r="22" spans="1:14" s="42" customFormat="1" ht="28.5" customHeight="1">
      <c r="A22" s="142"/>
      <c r="B22" s="139"/>
      <c r="C22" s="140"/>
      <c r="D22" s="140"/>
      <c r="E22" s="129" t="s">
        <v>16</v>
      </c>
      <c r="F22" s="130"/>
      <c r="G22" s="53">
        <f>SUM(G16:G21)</f>
        <v>1300000</v>
      </c>
      <c r="H22" s="45"/>
      <c r="I22" s="46"/>
      <c r="J22" s="46"/>
      <c r="K22" s="46"/>
      <c r="L22" s="46"/>
      <c r="M22" s="48"/>
      <c r="N22" s="47"/>
    </row>
    <row r="23" spans="1:14" s="42" customFormat="1" ht="28.5" customHeight="1">
      <c r="A23" s="142"/>
      <c r="B23" s="139"/>
      <c r="C23" s="136" t="s">
        <v>4</v>
      </c>
      <c r="D23" s="137"/>
      <c r="E23" s="137"/>
      <c r="F23" s="138"/>
      <c r="G23" s="56">
        <f>G22+G11+G15</f>
        <v>2300000</v>
      </c>
      <c r="H23" s="49"/>
      <c r="I23" s="50"/>
      <c r="J23" s="50"/>
      <c r="K23" s="50"/>
      <c r="L23" s="50"/>
      <c r="M23" s="50"/>
      <c r="N23" s="52"/>
    </row>
    <row r="24" spans="1:14" s="42" customFormat="1" ht="28.5" customHeight="1">
      <c r="A24" s="166" t="s">
        <v>74</v>
      </c>
      <c r="B24" s="167" t="s">
        <v>75</v>
      </c>
      <c r="C24" s="167">
        <v>21</v>
      </c>
      <c r="D24" s="167" t="s">
        <v>27</v>
      </c>
      <c r="E24" s="57">
        <v>211</v>
      </c>
      <c r="F24" s="57" t="s">
        <v>27</v>
      </c>
      <c r="G24" s="58"/>
      <c r="H24" s="45"/>
      <c r="I24" s="46"/>
      <c r="J24" s="46"/>
      <c r="K24" s="46"/>
      <c r="L24" s="46"/>
      <c r="M24" s="46"/>
      <c r="N24" s="47"/>
    </row>
    <row r="25" spans="1:14" s="42" customFormat="1" ht="28.5" customHeight="1">
      <c r="A25" s="154"/>
      <c r="B25" s="139"/>
      <c r="C25" s="139"/>
      <c r="D25" s="139"/>
      <c r="E25" s="43">
        <v>212</v>
      </c>
      <c r="F25" s="43" t="s">
        <v>28</v>
      </c>
      <c r="G25" s="53"/>
      <c r="H25" s="45"/>
      <c r="I25" s="46"/>
      <c r="J25" s="46"/>
      <c r="K25" s="46"/>
      <c r="L25" s="46"/>
      <c r="M25" s="46"/>
      <c r="N25" s="47"/>
    </row>
    <row r="26" spans="1:14" s="42" customFormat="1" ht="28.5" customHeight="1">
      <c r="A26" s="154"/>
      <c r="B26" s="139"/>
      <c r="C26" s="168"/>
      <c r="D26" s="168"/>
      <c r="E26" s="59">
        <v>213</v>
      </c>
      <c r="F26" s="59" t="s">
        <v>76</v>
      </c>
      <c r="G26" s="60"/>
      <c r="H26" s="45"/>
      <c r="I26" s="46"/>
      <c r="J26" s="46"/>
      <c r="K26" s="46"/>
      <c r="L26" s="46"/>
      <c r="M26" s="46"/>
      <c r="N26" s="47"/>
    </row>
    <row r="27" spans="1:14" s="42" customFormat="1" ht="28.5" customHeight="1" thickBot="1">
      <c r="A27" s="178"/>
      <c r="B27" s="179"/>
      <c r="C27" s="180" t="s">
        <v>4</v>
      </c>
      <c r="D27" s="181"/>
      <c r="E27" s="181"/>
      <c r="F27" s="182"/>
      <c r="G27" s="183"/>
      <c r="H27" s="184"/>
      <c r="I27" s="185"/>
      <c r="J27" s="185"/>
      <c r="K27" s="185"/>
      <c r="L27" s="185"/>
      <c r="M27" s="185"/>
      <c r="N27" s="186"/>
    </row>
    <row r="28" spans="1:14" s="42" customFormat="1" ht="28.5" customHeight="1">
      <c r="A28" s="154" t="s">
        <v>77</v>
      </c>
      <c r="B28" s="139" t="s">
        <v>29</v>
      </c>
      <c r="C28" s="139">
        <v>41</v>
      </c>
      <c r="D28" s="139" t="s">
        <v>29</v>
      </c>
      <c r="E28" s="22">
        <v>411</v>
      </c>
      <c r="F28" s="22" t="s">
        <v>83</v>
      </c>
      <c r="G28" s="175"/>
      <c r="H28" s="176"/>
      <c r="I28" s="73"/>
      <c r="J28" s="177"/>
      <c r="K28" s="177"/>
      <c r="L28" s="73"/>
      <c r="M28" s="177"/>
      <c r="N28" s="74"/>
    </row>
    <row r="29" spans="1:14" s="42" customFormat="1" ht="28.5" customHeight="1">
      <c r="A29" s="154"/>
      <c r="B29" s="139"/>
      <c r="C29" s="139"/>
      <c r="D29" s="139"/>
      <c r="E29" s="43">
        <v>412</v>
      </c>
      <c r="F29" s="43" t="s">
        <v>84</v>
      </c>
      <c r="G29" s="53"/>
      <c r="H29" s="124"/>
      <c r="I29" s="125"/>
      <c r="J29" s="125"/>
      <c r="K29" s="125"/>
      <c r="L29" s="125"/>
      <c r="M29" s="125"/>
      <c r="N29" s="126"/>
    </row>
    <row r="30" spans="1:14" s="42" customFormat="1" ht="28.5" customHeight="1">
      <c r="A30" s="142"/>
      <c r="B30" s="139"/>
      <c r="C30" s="140"/>
      <c r="D30" s="140"/>
      <c r="E30" s="43">
        <v>413</v>
      </c>
      <c r="F30" s="43" t="s">
        <v>85</v>
      </c>
      <c r="G30" s="53"/>
      <c r="H30" s="162"/>
      <c r="I30" s="163"/>
      <c r="J30" s="14"/>
      <c r="K30" s="14"/>
      <c r="L30" s="14"/>
      <c r="M30" s="26"/>
      <c r="N30" s="15"/>
    </row>
    <row r="31" spans="1:14" s="42" customFormat="1" ht="28.5" customHeight="1">
      <c r="A31" s="155"/>
      <c r="B31" s="140"/>
      <c r="C31" s="136" t="s">
        <v>4</v>
      </c>
      <c r="D31" s="137"/>
      <c r="E31" s="153"/>
      <c r="F31" s="130"/>
      <c r="G31" s="53">
        <f>G28+G29+G30</f>
        <v>0</v>
      </c>
      <c r="H31" s="45"/>
      <c r="I31" s="46"/>
      <c r="J31" s="46"/>
      <c r="K31" s="46"/>
      <c r="L31" s="46"/>
      <c r="M31" s="46"/>
      <c r="N31" s="47"/>
    </row>
    <row r="32" spans="1:14" s="42" customFormat="1" ht="28.5" customHeight="1">
      <c r="A32" s="173" t="s">
        <v>78</v>
      </c>
      <c r="B32" s="136" t="s">
        <v>30</v>
      </c>
      <c r="C32" s="174">
        <v>61</v>
      </c>
      <c r="D32" s="174" t="s">
        <v>30</v>
      </c>
      <c r="E32" s="20">
        <v>611</v>
      </c>
      <c r="F32" s="43" t="s">
        <v>31</v>
      </c>
      <c r="G32" s="53">
        <v>14117640</v>
      </c>
      <c r="H32" s="159" t="s">
        <v>94</v>
      </c>
      <c r="I32" s="160"/>
      <c r="J32" s="160"/>
      <c r="K32" s="160"/>
      <c r="L32" s="160"/>
      <c r="M32" s="160"/>
      <c r="N32" s="161"/>
    </row>
    <row r="33" spans="1:14" s="42" customFormat="1" ht="28.5" customHeight="1">
      <c r="A33" s="142"/>
      <c r="B33" s="169"/>
      <c r="C33" s="174"/>
      <c r="D33" s="174"/>
      <c r="E33" s="61">
        <v>612</v>
      </c>
      <c r="F33" s="21" t="s">
        <v>32</v>
      </c>
      <c r="G33" s="55">
        <v>4200000</v>
      </c>
      <c r="H33" s="159" t="s">
        <v>93</v>
      </c>
      <c r="I33" s="160"/>
      <c r="J33" s="160"/>
      <c r="K33" s="160"/>
      <c r="L33" s="160"/>
      <c r="M33" s="160"/>
      <c r="N33" s="161"/>
    </row>
    <row r="34" spans="1:14" s="42" customFormat="1" ht="28.5" customHeight="1">
      <c r="A34" s="142"/>
      <c r="B34" s="169"/>
      <c r="C34" s="174"/>
      <c r="D34" s="174"/>
      <c r="E34" s="20">
        <v>613</v>
      </c>
      <c r="F34" s="20" t="s">
        <v>79</v>
      </c>
      <c r="G34" s="53"/>
      <c r="H34" s="45"/>
      <c r="I34" s="46"/>
      <c r="J34" s="46"/>
      <c r="K34" s="46"/>
      <c r="L34" s="46"/>
      <c r="M34" s="46"/>
      <c r="N34" s="47"/>
    </row>
    <row r="35" spans="1:14" s="42" customFormat="1" ht="28.5" customHeight="1">
      <c r="A35" s="155"/>
      <c r="B35" s="140"/>
      <c r="C35" s="164" t="s">
        <v>4</v>
      </c>
      <c r="D35" s="165"/>
      <c r="E35" s="153"/>
      <c r="F35" s="130"/>
      <c r="G35" s="53">
        <f>SUM(G32:G34)</f>
        <v>18317640</v>
      </c>
      <c r="H35" s="45"/>
      <c r="I35" s="46"/>
      <c r="J35" s="46"/>
      <c r="K35" s="46"/>
      <c r="L35" s="46"/>
      <c r="M35" s="46"/>
      <c r="N35" s="47"/>
    </row>
    <row r="36" spans="1:14" s="42" customFormat="1" ht="28.5" customHeight="1">
      <c r="A36" s="173" t="s">
        <v>80</v>
      </c>
      <c r="B36" s="144" t="s">
        <v>33</v>
      </c>
      <c r="C36" s="43">
        <v>71</v>
      </c>
      <c r="D36" s="43" t="s">
        <v>33</v>
      </c>
      <c r="E36" s="43">
        <v>711</v>
      </c>
      <c r="F36" s="43" t="s">
        <v>33</v>
      </c>
      <c r="G36" s="53">
        <v>0</v>
      </c>
      <c r="H36" s="45"/>
      <c r="I36" s="46"/>
      <c r="J36" s="46"/>
      <c r="K36" s="46"/>
      <c r="L36" s="46"/>
      <c r="M36" s="46"/>
      <c r="N36" s="47"/>
    </row>
    <row r="37" spans="1:14" s="42" customFormat="1" ht="28.5" customHeight="1">
      <c r="A37" s="155"/>
      <c r="B37" s="140"/>
      <c r="C37" s="129" t="s">
        <v>4</v>
      </c>
      <c r="D37" s="153"/>
      <c r="E37" s="153"/>
      <c r="F37" s="130"/>
      <c r="G37" s="53">
        <f>G36</f>
        <v>0</v>
      </c>
      <c r="H37" s="45"/>
      <c r="I37" s="46"/>
      <c r="J37" s="46"/>
      <c r="K37" s="46"/>
      <c r="L37" s="46"/>
      <c r="M37" s="46"/>
      <c r="N37" s="47"/>
    </row>
    <row r="38" spans="1:14" s="42" customFormat="1" ht="28.5" customHeight="1">
      <c r="A38" s="173" t="s">
        <v>81</v>
      </c>
      <c r="B38" s="144" t="s">
        <v>34</v>
      </c>
      <c r="C38" s="43">
        <v>81</v>
      </c>
      <c r="D38" s="43" t="s">
        <v>34</v>
      </c>
      <c r="E38" s="43">
        <v>811</v>
      </c>
      <c r="F38" s="43" t="s">
        <v>34</v>
      </c>
      <c r="G38" s="53">
        <v>176853</v>
      </c>
      <c r="H38" s="45"/>
      <c r="I38" s="46"/>
      <c r="J38" s="46"/>
      <c r="K38" s="46"/>
      <c r="L38" s="46"/>
      <c r="M38" s="46"/>
      <c r="N38" s="47"/>
    </row>
    <row r="39" spans="1:14" s="42" customFormat="1" ht="28.5" customHeight="1">
      <c r="A39" s="155"/>
      <c r="B39" s="140"/>
      <c r="C39" s="129" t="s">
        <v>4</v>
      </c>
      <c r="D39" s="153"/>
      <c r="E39" s="153"/>
      <c r="F39" s="130"/>
      <c r="G39" s="53">
        <f>G38</f>
        <v>176853</v>
      </c>
      <c r="H39" s="45"/>
      <c r="I39" s="46"/>
      <c r="J39" s="46"/>
      <c r="K39" s="46"/>
      <c r="L39" s="46"/>
      <c r="M39" s="46"/>
      <c r="N39" s="47"/>
    </row>
    <row r="40" spans="1:14" s="42" customFormat="1" ht="28.5" customHeight="1" thickBot="1">
      <c r="A40" s="170" t="s">
        <v>35</v>
      </c>
      <c r="B40" s="171"/>
      <c r="C40" s="171"/>
      <c r="D40" s="171"/>
      <c r="E40" s="171"/>
      <c r="F40" s="172"/>
      <c r="G40" s="62">
        <f>G23+G31+G35+G39+G37</f>
        <v>20794493</v>
      </c>
      <c r="H40" s="63"/>
      <c r="I40" s="64"/>
      <c r="J40" s="64"/>
      <c r="K40" s="64"/>
      <c r="L40" s="64"/>
      <c r="M40" s="64"/>
      <c r="N40" s="65"/>
    </row>
    <row r="41" spans="1:14" s="42" customFormat="1" ht="16.5">
      <c r="A41" s="66"/>
      <c r="B41" s="66"/>
      <c r="C41" s="66"/>
      <c r="D41" s="67"/>
      <c r="E41" s="67"/>
      <c r="F41" s="67"/>
      <c r="G41" s="68">
        <f>느티나무세입!G24-느티나무세출!G40</f>
        <v>0</v>
      </c>
      <c r="H41" s="69"/>
      <c r="I41" s="69"/>
      <c r="J41" s="69"/>
      <c r="K41" s="69"/>
      <c r="L41" s="69"/>
      <c r="M41" s="69"/>
      <c r="N41" s="69"/>
    </row>
    <row r="42" spans="1:14" s="42" customFormat="1" ht="16.5">
      <c r="A42" s="66"/>
      <c r="B42" s="66"/>
      <c r="C42" s="66"/>
      <c r="D42" s="67"/>
      <c r="E42" s="67"/>
      <c r="F42" s="67"/>
      <c r="G42" s="68"/>
      <c r="H42" s="69"/>
      <c r="I42" s="69"/>
      <c r="J42" s="69"/>
      <c r="K42" s="69"/>
      <c r="L42" s="69"/>
      <c r="M42" s="69"/>
      <c r="N42" s="69"/>
    </row>
    <row r="43" spans="1:14" s="42" customFormat="1" ht="16.5">
      <c r="A43" s="66"/>
      <c r="B43" s="66"/>
      <c r="C43" s="66"/>
      <c r="D43" s="67"/>
      <c r="E43" s="67"/>
      <c r="F43" s="67"/>
      <c r="G43" s="68"/>
      <c r="H43" s="69"/>
      <c r="I43" s="69"/>
      <c r="J43" s="69"/>
      <c r="K43" s="69"/>
      <c r="L43" s="69"/>
      <c r="M43" s="69"/>
      <c r="N43" s="69"/>
    </row>
  </sheetData>
  <sheetProtection/>
  <mergeCells count="54">
    <mergeCell ref="A40:F40"/>
    <mergeCell ref="A36:A37"/>
    <mergeCell ref="B36:B37"/>
    <mergeCell ref="C37:F37"/>
    <mergeCell ref="A38:A39"/>
    <mergeCell ref="A32:A35"/>
    <mergeCell ref="B32:B35"/>
    <mergeCell ref="C32:C34"/>
    <mergeCell ref="D32:D34"/>
    <mergeCell ref="B38:B39"/>
    <mergeCell ref="H30:I30"/>
    <mergeCell ref="H32:N32"/>
    <mergeCell ref="H33:N33"/>
    <mergeCell ref="C35:F35"/>
    <mergeCell ref="A24:A27"/>
    <mergeCell ref="B24:B27"/>
    <mergeCell ref="C24:C26"/>
    <mergeCell ref="D24:D26"/>
    <mergeCell ref="C27:F27"/>
    <mergeCell ref="C39:F39"/>
    <mergeCell ref="A28:A31"/>
    <mergeCell ref="B28:B31"/>
    <mergeCell ref="C31:F31"/>
    <mergeCell ref="D12:D15"/>
    <mergeCell ref="H13:N13"/>
    <mergeCell ref="E15:F15"/>
    <mergeCell ref="C16:C22"/>
    <mergeCell ref="D16:D22"/>
    <mergeCell ref="H17:L17"/>
    <mergeCell ref="M17:N17"/>
    <mergeCell ref="E22:F22"/>
    <mergeCell ref="H18:N18"/>
    <mergeCell ref="H19:N19"/>
    <mergeCell ref="A4:B4"/>
    <mergeCell ref="C4:D4"/>
    <mergeCell ref="H14:N14"/>
    <mergeCell ref="C23:F23"/>
    <mergeCell ref="C28:C30"/>
    <mergeCell ref="D28:D30"/>
    <mergeCell ref="A5:A23"/>
    <mergeCell ref="B5:B23"/>
    <mergeCell ref="C5:C11"/>
    <mergeCell ref="D5:D11"/>
    <mergeCell ref="C12:C15"/>
    <mergeCell ref="H29:N29"/>
    <mergeCell ref="E4:F4"/>
    <mergeCell ref="H21:M21"/>
    <mergeCell ref="E11:F11"/>
    <mergeCell ref="A1:N1"/>
    <mergeCell ref="A2:B2"/>
    <mergeCell ref="F2:N2"/>
    <mergeCell ref="A3:F3"/>
    <mergeCell ref="G3:G4"/>
    <mergeCell ref="H3:N4"/>
  </mergeCells>
  <printOptions horizontalCentered="1"/>
  <pageMargins left="0.1968503937007874" right="0.1968503937007874" top="0.3937007874015748" bottom="0.15748031496062992" header="0.31496062992125984" footer="0.31496062992125984"/>
  <pageSetup fitToHeight="0" fitToWidth="1" horizontalDpi="300" verticalDpi="300" orientation="portrait" paperSize="9" r:id="rId1"/>
  <headerFooter>
    <oddFooter>&amp;C-23-</oddFooter>
  </headerFooter>
  <rowBreaks count="1" manualBreakCount="1">
    <brk id="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</cp:lastModifiedBy>
  <cp:lastPrinted>2022-12-16T02:05:39Z</cp:lastPrinted>
  <dcterms:created xsi:type="dcterms:W3CDTF">2013-12-29T03:47:31Z</dcterms:created>
  <dcterms:modified xsi:type="dcterms:W3CDTF">2022-12-16T02:06:54Z</dcterms:modified>
  <cp:category/>
  <cp:version/>
  <cp:contentType/>
  <cp:contentStatus/>
</cp:coreProperties>
</file>